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ternal_Reporting\Financial Stmts\2021\Q2\Press release\"/>
    </mc:Choice>
  </mc:AlternateContent>
  <xr:revisionPtr revIDLastSave="0" documentId="13_ncr:1_{202DE9F5-FC86-420F-9274-2201B32A5FFF}" xr6:coauthVersionLast="46" xr6:coauthVersionMax="46" xr10:uidLastSave="{00000000-0000-0000-0000-000000000000}"/>
  <bookViews>
    <workbookView xWindow="-120" yWindow="-120" windowWidth="29040" windowHeight="15840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Adjusted EBITDA" sheetId="8" r:id="rId6"/>
    <sheet name="Free cash flow" sheetId="9" r:id="rId7"/>
    <sheet name="Guidance Non-GAAP net income" sheetId="3" r:id="rId8"/>
    <sheet name="Guidance Adj. EBITDA" sheetId="10" r:id="rId9"/>
    <sheet name="Guidance Free cash flow" sheetId="11" r:id="rId10"/>
  </sheets>
  <externalReferences>
    <externalReference r:id="rId11"/>
  </externalReferences>
  <definedNames>
    <definedName name="_606_2018_Table" localSheetId="6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6">'Free cash flow'!#REF!</definedName>
    <definedName name="Non_GAAP_SoftwareProduct_Revenue">Non_GAAP_NI!#REF!</definedName>
    <definedName name="Non_GAAP_Total_Revenue" localSheetId="6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6">'Free cash flow'!#REF!</definedName>
    <definedName name="PR_ADJ_EBITDA_T">Non_GAAP_NI!#REF!</definedName>
    <definedName name="PR_AETable" localSheetId="6">'Free cash flow'!#REF!</definedName>
    <definedName name="PR_AETable">Non_GAAP_NI!#REF!</definedName>
    <definedName name="PR_Free_cash_flow" localSheetId="6">'Free cash flow'!#REF!</definedName>
    <definedName name="PR_Free_cash_flow">Non_GAAP_NI!#REF!</definedName>
    <definedName name="PR_Guidance_ADJ_EBITDA" localSheetId="8">'Guidance Adj. EBITDA'!$A$1:$I$10</definedName>
    <definedName name="PR_Guidance_ADJ_EBITDA">'Guidance Non-GAAP net income'!#REF!</definedName>
    <definedName name="PR_Guidance_Non_GAAP_NI" localSheetId="8">'Guidance Adj. EBITDA'!#REF!</definedName>
    <definedName name="PR_Guidance_Non_GAAP_NI">'Guidance Non-GAAP net income'!#REF!</definedName>
    <definedName name="PR_Guidance_NonGAAP_Sofware_Prod_Rev" localSheetId="8">'Guidance Adj. EBITDA'!#REF!</definedName>
    <definedName name="PR_Guidance_NonGAAP_Sofware_Prod_Rev">'Guidance Non-GAAP net income'!#REF!</definedName>
    <definedName name="PR_Guidance_NonGAAP_Tot_Rev" localSheetId="8">'Guidance Adj. EBITDA'!#REF!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6">'Free cash flow'!#REF!</definedName>
    <definedName name="PR_Non_GAAP_NI">Non_GAAP_NI!$A$1:$E$1</definedName>
    <definedName name="PR_SBC_table">Statements_Of_Operation!$A$43:$E$50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6" l="1"/>
  <c r="C42" i="6"/>
  <c r="E30" i="6"/>
  <c r="C26" i="6"/>
  <c r="C31" i="6" s="1"/>
  <c r="E23" i="6"/>
  <c r="E26" i="6" s="1"/>
  <c r="E31" i="6" s="1"/>
  <c r="E43" i="6" s="1"/>
  <c r="E9" i="6"/>
  <c r="E16" i="6" s="1"/>
  <c r="C9" i="6"/>
  <c r="C16" i="6" s="1"/>
  <c r="E31" i="7"/>
  <c r="C31" i="7"/>
  <c r="E26" i="7"/>
  <c r="C26" i="7"/>
  <c r="C20" i="7"/>
  <c r="C33" i="7" s="1"/>
  <c r="C35" i="7" s="1"/>
  <c r="E18" i="7"/>
  <c r="E20" i="7"/>
  <c r="C43" i="6" l="1"/>
  <c r="E33" i="7"/>
  <c r="E35" i="7" s="1"/>
</calcChain>
</file>

<file path=xl/sharedStrings.xml><?xml version="1.0" encoding="utf-8"?>
<sst xmlns="http://schemas.openxmlformats.org/spreadsheetml/2006/main" count="245" uniqueCount="153">
  <si>
    <t>(Unaudited)</t>
  </si>
  <si>
    <t>(in thousands, except per share amounts)</t>
  </si>
  <si>
    <t>Stock-based compensation expense</t>
  </si>
  <si>
    <t>Amortization of intangible assets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</si>
  <si>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</si>
  <si>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</si>
  <si>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</si>
  <si>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</si>
  <si>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</si>
  <si>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</si>
  <si>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</si>
  <si>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</si>
  <si>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</si>
  <si>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</si>
  <si>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</si>
  <si>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</si>
  <si>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</si>
  <si>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Net Loss</t>
  </si>
  <si>
    <t>Low</t>
  </si>
  <si>
    <t>High</t>
  </si>
  <si>
    <t>Net loss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</si>
  <si>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</si>
  <si>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</si>
  <si>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</si>
  <si>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</si>
  <si>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</si>
  <si>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</si>
  <si>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</si>
  <si>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</si>
  <si>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</si>
  <si>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</si>
  <si>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</si>
  <si>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</si>
  <si>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</si>
  <si>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</si>
  <si>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</si>
  <si>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</si>
  <si>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</si>
  <si>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</si>
  <si>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</si>
  <si>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</si>
  <si>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</si>
  <si>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</si>
  <si>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Cost of revenue – software</t>
  </si>
  <si>
    <t>Research and development</t>
  </si>
  <si>
    <t>Sales and marketing</t>
  </si>
  <si>
    <t>General and administrative</t>
  </si>
  <si>
    <t>Total stock-based compensation expense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</si>
  <si>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</si>
  <si>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</si>
  <si>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</si>
  <si>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</si>
  <si>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</si>
  <si>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</si>
  <si>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</si>
  <si>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</si>
  <si>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</si>
  <si>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</si>
  <si>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</si>
  <si>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</si>
  <si>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</si>
  <si>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</si>
  <si>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</si>
  <si>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</si>
  <si>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</si>
  <si>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</si>
  <si>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</si>
  <si>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</si>
  <si>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</si>
  <si>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</si>
  <si>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</si>
  <si>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</si>
  <si>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</si>
  <si>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</si>
  <si>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</si>
  <si>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</si>
  <si>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</si>
  <si>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</si>
  <si>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</si>
  <si>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</si>
  <si>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</si>
  <si>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</si>
  <si>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</si>
  <si>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</si>
  <si>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</si>
  <si>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</si>
  <si>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</si>
  <si>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</si>
  <si>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</si>
  <si>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</si>
  <si>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</si>
  <si>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</si>
  <si>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</si>
  <si>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</si>
  <si>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Proceeds from the exercise of stock options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</si>
  <si>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</si>
  <si>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</si>
  <si>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</si>
  <si>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</si>
  <si>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</si>
  <si>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</si>
  <si>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</si>
  <si>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</si>
  <si>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Finance leases</t>
  </si>
  <si>
    <t xml:space="preserve"> </t>
  </si>
  <si>
    <t>Non-GAAP net income</t>
  </si>
  <si>
    <t>Non-GAAP net income per share - diluted</t>
  </si>
  <si>
    <t>Free Cash Flow</t>
  </si>
  <si>
    <t>Year Ending
 December 31, 2021</t>
  </si>
  <si>
    <t>Non-cash interest expense</t>
  </si>
  <si>
    <t>Impact of non-GAAP tax rate</t>
  </si>
  <si>
    <t>Special adjustments, interest income and other</t>
  </si>
  <si>
    <t>Full Year 2021</t>
  </si>
  <si>
    <t>(In thousands)</t>
  </si>
  <si>
    <t>CURRENT ASSETS:</t>
  </si>
  <si>
    <t>CURRENT LIABILITIES:</t>
  </si>
  <si>
    <t>Convertible senior notes, net</t>
  </si>
  <si>
    <t>STOCKHOLDERS’ EQUITY:</t>
  </si>
  <si>
    <t>Preferred stock ($0.0001 par value), authorized 45,000 shares, none issued and outstanding</t>
  </si>
  <si>
    <t>Other operating income, net</t>
  </si>
  <si>
    <t>Other expense (income), net</t>
  </si>
  <si>
    <t>Net cash (used in) provided by financing activities</t>
  </si>
  <si>
    <t>Supplemental disclosure of cash flow:</t>
  </si>
  <si>
    <t>Property and equipment in accounts payable, other current liabilities
    and other liabilities</t>
  </si>
  <si>
    <t>Restructuring expense</t>
  </si>
  <si>
    <t>2021</t>
  </si>
  <si>
    <t>2020</t>
  </si>
  <si>
    <t>December 31, 2020</t>
  </si>
  <si>
    <t>Third Quarter 2021</t>
  </si>
  <si>
    <t>Non-GAAP Net Income</t>
  </si>
  <si>
    <t>Net Cash Provided by Operating Activities</t>
  </si>
  <si>
    <t>Net (loss) income</t>
  </si>
  <si>
    <t>Special adjustments and other</t>
  </si>
  <si>
    <t>Net (loss) income per share - diluted</t>
  </si>
  <si>
    <t>Three Months Ended
 June 30,</t>
  </si>
  <si>
    <t>Six Months Ended 
June 30,</t>
  </si>
  <si>
    <t>Free cash flow</t>
  </si>
  <si>
    <t>Three Months Ending
September 30, 2021</t>
  </si>
  <si>
    <t xml:space="preserve">Operating (loss) income </t>
  </si>
  <si>
    <t>(Loss) income before income taxes</t>
  </si>
  <si>
    <t>(Loss) income per share:</t>
  </si>
  <si>
    <t>Net (loss) income per share attributable to common
  stockholders, basic</t>
  </si>
  <si>
    <t>Net (loss) income per share attributable to common
  stockholders, diluted</t>
  </si>
  <si>
    <t>Weighted average number of shares used in computing
  net (loss) income per share, basic</t>
  </si>
  <si>
    <t>Weighted average number of shares used in computing
  net (loss) income per share, diluted</t>
  </si>
  <si>
    <t>Net income (loss)</t>
  </si>
  <si>
    <t>Adjustments to reconcile net income (loss) to net cash provided by operating activities:</t>
  </si>
  <si>
    <t>Payments for acquisition of businesses, net of cash acquired</t>
  </si>
  <si>
    <t>Six Months Ended June 30,</t>
  </si>
  <si>
    <t xml:space="preserve">Convertible senior notes, net </t>
  </si>
  <si>
    <t>Class A common stock, authorized 513,797 shares, issued and outstanding 46,392
   and 44,216 shares as of June 30, 2021, and December 31, 2020, respectively</t>
  </si>
  <si>
    <t>Class B common stock, authorized 41,203 shares, issued and outstanding 29,091
   and 30,111 shares as of June 30, 2021, and December 31, 2020, respectively</t>
  </si>
  <si>
    <t>June 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</si>
</sst>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&quot;$&quot;#,##0.0_);\(&quot;$&quot;#,##0.0\)"/>
    <numFmt numFmtId="166" formatCode="_(&quot;$&quot;* #,##0_);_(&quot;$&quot;* \(#,##0\);_(&quot;$&quot;* &quot;—&quot;_);_(@_)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4" xfId="0" applyFont="1" applyBorder="1"/>
    <xf numFmtId="0" fontId="5" fillId="0" borderId="7" xfId="0" applyFont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6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6" fillId="0" borderId="0" xfId="0" applyNumberFormat="1" applyFont="1" applyAlignment="1">
      <alignment horizontal="right"/>
    </xf>
    <xf numFmtId="41" fontId="6" fillId="0" borderId="8" xfId="0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2" fontId="6" fillId="0" borderId="3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left" indent="2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1" fontId="11" fillId="0" borderId="0" xfId="0" applyNumberFormat="1" applyFont="1"/>
    <xf numFmtId="49" fontId="0" fillId="0" borderId="0" xfId="0" applyNumberFormat="1" applyAlignment="1">
      <alignment horizontal="left"/>
    </xf>
    <xf numFmtId="0" fontId="10" fillId="0" borderId="0" xfId="0" applyFont="1"/>
    <xf numFmtId="41" fontId="10" fillId="0" borderId="0" xfId="0" applyNumberFormat="1" applyFo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14" fillId="0" borderId="0" xfId="0" quotePrefix="1" applyFont="1" applyAlignment="1">
      <alignment horizontal="left" vertical="top" wrapText="1"/>
    </xf>
    <xf numFmtId="49" fontId="10" fillId="0" borderId="0" xfId="0" quotePrefix="1" applyNumberFormat="1" applyFont="1" applyAlignment="1">
      <alignment horizontal="left" wrapText="1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left" vertical="top" wrapText="1"/>
    </xf>
    <xf numFmtId="0" fontId="15" fillId="0" borderId="0" xfId="0" quotePrefix="1" applyFont="1" applyAlignment="1">
      <alignment horizontal="left" vertical="top" wrapText="1" indent="2"/>
    </xf>
    <xf numFmtId="49" fontId="15" fillId="0" borderId="0" xfId="0" quotePrefix="1" applyNumberFormat="1" applyFont="1" applyAlignment="1">
      <alignment horizontal="left" wrapText="1"/>
    </xf>
    <xf numFmtId="42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41" fontId="15" fillId="0" borderId="0" xfId="0" applyNumberFormat="1" applyFont="1" applyAlignment="1">
      <alignment horizontal="right"/>
    </xf>
    <xf numFmtId="41" fontId="15" fillId="0" borderId="1" xfId="0" applyNumberFormat="1" applyFont="1" applyBorder="1" applyAlignment="1">
      <alignment horizontal="right"/>
    </xf>
    <xf numFmtId="0" fontId="15" fillId="0" borderId="0" xfId="0" quotePrefix="1" applyFont="1" applyAlignment="1">
      <alignment horizontal="left" vertical="top" wrapText="1" indent="4"/>
    </xf>
    <xf numFmtId="0" fontId="15" fillId="0" borderId="0" xfId="0" quotePrefix="1" applyFont="1" applyAlignment="1">
      <alignment horizontal="left" vertical="top" wrapText="1"/>
    </xf>
    <xf numFmtId="164" fontId="15" fillId="0" borderId="0" xfId="0" applyNumberFormat="1" applyFont="1" applyAlignment="1">
      <alignment horizontal="right"/>
    </xf>
    <xf numFmtId="42" fontId="15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41" fontId="15" fillId="0" borderId="2" xfId="0" applyNumberFormat="1" applyFont="1" applyBorder="1" applyAlignment="1">
      <alignment horizontal="right"/>
    </xf>
    <xf numFmtId="41" fontId="15" fillId="0" borderId="8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49" fontId="10" fillId="0" borderId="0" xfId="0" quotePrefix="1" applyNumberFormat="1" applyFont="1" applyAlignment="1">
      <alignment horizontal="left"/>
    </xf>
    <xf numFmtId="0" fontId="10" fillId="0" borderId="0" xfId="0" quotePrefix="1" applyFont="1" applyAlignment="1">
      <alignment horizontal="left" indent="2"/>
    </xf>
    <xf numFmtId="42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wrapText="1" indent="2"/>
    </xf>
    <xf numFmtId="0" fontId="10" fillId="0" borderId="0" xfId="0" quotePrefix="1" applyFont="1" applyAlignment="1">
      <alignment horizontal="left" indent="4"/>
    </xf>
    <xf numFmtId="41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 indent="6"/>
    </xf>
    <xf numFmtId="164" fontId="10" fillId="0" borderId="8" xfId="0" applyNumberFormat="1" applyFont="1" applyBorder="1" applyAlignment="1">
      <alignment horizontal="right"/>
    </xf>
    <xf numFmtId="41" fontId="10" fillId="0" borderId="8" xfId="0" applyNumberFormat="1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42" fontId="10" fillId="0" borderId="3" xfId="0" applyNumberFormat="1" applyFont="1" applyBorder="1" applyAlignment="1">
      <alignment horizontal="right"/>
    </xf>
    <xf numFmtId="166" fontId="15" fillId="0" borderId="0" xfId="0" applyNumberFormat="1" applyFont="1" applyAlignment="1">
      <alignment horizontal="right"/>
    </xf>
    <xf numFmtId="49" fontId="2" fillId="0" borderId="0" xfId="0" quotePrefix="1" applyNumberFormat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 wrapText="1"/>
    </xf>
  </cellXfs>
  <cellStyles count="2">
    <cellStyle name="Normal" xfId="0" builtinId="0"/>
    <cellStyle name="Normal 2 6 2" xfId="1" xr:uid="{111DDC58-4094-4975-96E2-EE3AE6BDBD90}"/>
  </cellStyles>
  <dxfs count="86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tabSelected="1" zoomScale="120" zoomScaleNormal="120" workbookViewId="0">
      <selection activeCell="E8" sqref="E8"/>
    </sheetView>
  </sheetViews>
  <sheetFormatPr defaultRowHeight="12.75" x14ac:dyDescent="0.2"/>
  <cols>
    <col min="1" max="1" width="44.42578125" style="20" customWidth="1"/>
    <col min="2" max="2" width="2.7109375" style="20" customWidth="1"/>
    <col min="3" max="5" width="9.140625" style="20"/>
    <col min="6" max="6" width="2.7109375" style="20" customWidth="1"/>
    <col min="7" max="16384" width="9.140625" style="20"/>
  </cols>
  <sheetData>
    <row r="1" spans="1:9" ht="15" customHeight="1" thickBot="1" x14ac:dyDescent="0.25"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2">
      <c r="A2" s="22" t="s">
        <v>13</v>
      </c>
      <c r="B2" s="105" t="s">
        <v>128</v>
      </c>
      <c r="C2" s="106"/>
      <c r="D2" s="106"/>
      <c r="E2" s="107"/>
      <c r="F2" s="105" t="s">
        <v>112</v>
      </c>
      <c r="G2" s="106"/>
      <c r="H2" s="106"/>
      <c r="I2" s="106"/>
    </row>
    <row r="3" spans="1:9" ht="15" customHeight="1" x14ac:dyDescent="0.2">
      <c r="A3" s="23" t="s">
        <v>14</v>
      </c>
      <c r="C3" s="24">
        <v>94</v>
      </c>
      <c r="D3" s="25" t="s">
        <v>15</v>
      </c>
      <c r="E3" s="24">
        <v>97</v>
      </c>
      <c r="G3" s="24">
        <v>434</v>
      </c>
      <c r="H3" s="25" t="s">
        <v>15</v>
      </c>
      <c r="I3" s="24">
        <v>440</v>
      </c>
    </row>
    <row r="4" spans="1:9" ht="15" customHeight="1" x14ac:dyDescent="0.2">
      <c r="A4" s="23" t="s">
        <v>16</v>
      </c>
      <c r="C4" s="24">
        <v>112</v>
      </c>
      <c r="E4" s="24">
        <v>115</v>
      </c>
      <c r="G4" s="24">
        <v>512</v>
      </c>
      <c r="I4" s="24">
        <v>518</v>
      </c>
    </row>
    <row r="5" spans="1:9" ht="15" customHeight="1" x14ac:dyDescent="0.2">
      <c r="A5" s="23" t="s">
        <v>17</v>
      </c>
      <c r="C5" s="24">
        <v>-22.8</v>
      </c>
      <c r="E5" s="24">
        <v>-20.9</v>
      </c>
      <c r="G5" s="24">
        <v>-31.6</v>
      </c>
      <c r="I5" s="24">
        <v>-26.8</v>
      </c>
    </row>
    <row r="6" spans="1:9" ht="15" customHeight="1" x14ac:dyDescent="0.2">
      <c r="A6" s="23" t="s">
        <v>129</v>
      </c>
      <c r="C6" s="24">
        <v>0.1</v>
      </c>
      <c r="E6" s="24">
        <v>1.6</v>
      </c>
      <c r="G6" s="24">
        <v>40.9</v>
      </c>
      <c r="I6" s="24">
        <v>44.6</v>
      </c>
    </row>
    <row r="7" spans="1:9" ht="15" customHeight="1" x14ac:dyDescent="0.2">
      <c r="A7" s="23" t="s">
        <v>10</v>
      </c>
      <c r="C7" s="24">
        <v>2</v>
      </c>
      <c r="E7" s="24">
        <v>4</v>
      </c>
      <c r="G7" s="24">
        <v>63</v>
      </c>
      <c r="I7" s="24">
        <v>68</v>
      </c>
    </row>
    <row r="8" spans="1:9" x14ac:dyDescent="0.2">
      <c r="A8" s="23" t="s">
        <v>130</v>
      </c>
      <c r="C8" s="24"/>
      <c r="E8" s="24"/>
      <c r="G8" s="24">
        <v>43</v>
      </c>
      <c r="I8" s="24">
        <v>48</v>
      </c>
    </row>
    <row r="9" spans="1:9" x14ac:dyDescent="0.2">
      <c r="A9" s="23" t="s">
        <v>107</v>
      </c>
      <c r="C9" s="24"/>
      <c r="E9" s="24"/>
      <c r="G9" s="24">
        <v>34</v>
      </c>
      <c r="I9" s="24">
        <v>39</v>
      </c>
    </row>
  </sheetData>
  <mergeCells count="2">
    <mergeCell ref="B2:E2"/>
    <mergeCell ref="F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workbookViewId="0">
      <selection activeCell="A6" sqref="A6"/>
    </sheetView>
  </sheetViews>
  <sheetFormatPr defaultRowHeight="15" x14ac:dyDescent="0.25"/>
  <cols>
    <col min="1" max="1" width="70.7109375" customWidth="1"/>
    <col min="2" max="2" width="1.710937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5.7109375" customWidth="1"/>
  </cols>
  <sheetData>
    <row r="1" spans="1:9" x14ac:dyDescent="0.25">
      <c r="C1" s="114"/>
      <c r="D1" s="114"/>
      <c r="E1" s="114"/>
      <c r="G1" s="110" t="s">
        <v>0</v>
      </c>
      <c r="H1" s="110"/>
      <c r="I1" s="110"/>
    </row>
    <row r="2" spans="1:9" ht="23.25" customHeight="1" x14ac:dyDescent="0.25">
      <c r="A2" s="1"/>
      <c r="B2" s="96"/>
      <c r="C2" s="115"/>
      <c r="D2" s="115"/>
      <c r="E2" s="115"/>
      <c r="F2" s="96"/>
      <c r="G2" s="111" t="s">
        <v>108</v>
      </c>
      <c r="H2" s="111"/>
      <c r="I2" s="111"/>
    </row>
    <row r="3" spans="1:9" x14ac:dyDescent="0.25">
      <c r="A3" s="3" t="s">
        <v>6</v>
      </c>
      <c r="B3" s="6"/>
      <c r="C3" s="97"/>
      <c r="D3" s="99"/>
      <c r="E3" s="97"/>
      <c r="F3" s="6"/>
      <c r="G3" s="5" t="s">
        <v>18</v>
      </c>
      <c r="H3" s="6"/>
      <c r="I3" s="5" t="s">
        <v>19</v>
      </c>
    </row>
    <row r="4" spans="1:9" x14ac:dyDescent="0.25">
      <c r="A4" s="7" t="s">
        <v>11</v>
      </c>
      <c r="B4" s="9"/>
      <c r="C4" s="98"/>
      <c r="D4" s="100"/>
      <c r="E4" s="98"/>
      <c r="F4" s="9"/>
      <c r="G4" s="8">
        <v>43000</v>
      </c>
      <c r="H4" s="9"/>
      <c r="I4" s="8">
        <v>48000</v>
      </c>
    </row>
    <row r="5" spans="1:9" x14ac:dyDescent="0.25">
      <c r="A5" s="7" t="s">
        <v>12</v>
      </c>
      <c r="B5" s="9"/>
      <c r="C5" s="101"/>
      <c r="D5" s="100"/>
      <c r="E5" s="101"/>
      <c r="F5" s="9"/>
      <c r="G5" s="11">
        <v>-9000</v>
      </c>
      <c r="H5" s="9"/>
      <c r="I5" s="11">
        <v>-9000</v>
      </c>
    </row>
    <row r="6" spans="1:9" ht="15.75" thickBot="1" x14ac:dyDescent="0.3">
      <c r="A6" s="12" t="s">
        <v>136</v>
      </c>
      <c r="B6" s="9"/>
      <c r="C6" s="98"/>
      <c r="D6" s="100"/>
      <c r="E6" s="98"/>
      <c r="F6" s="9"/>
      <c r="G6" s="13">
        <v>34000</v>
      </c>
      <c r="H6" s="9"/>
      <c r="I6" s="13">
        <v>39000</v>
      </c>
    </row>
    <row r="7" spans="1:9" ht="15.75" thickTop="1" x14ac:dyDescent="0.25">
      <c r="C7" s="102"/>
      <c r="D7" s="102"/>
      <c r="E7" s="102"/>
    </row>
  </sheetData>
  <mergeCells count="4">
    <mergeCell ref="C1:E1"/>
    <mergeCell ref="C2:E2"/>
    <mergeCell ref="G1:I1"/>
    <mergeCell ref="G2:I2"/>
  </mergeCells>
  <conditionalFormatting sqref="A4:E6">
    <cfRule type="expression" dxfId="1" priority="2" stopIfTrue="1">
      <formula>IF(COUNTA($A4)=0,0,MOD(SUBTOTAL(103,$A$4:$A4),2)=1)</formula>
    </cfRule>
  </conditionalFormatting>
  <conditionalFormatting sqref="F4:I6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5"/>
  <sheetViews>
    <sheetView zoomScale="120" zoomScaleNormal="120" workbookViewId="0">
      <selection activeCell="I22" sqref="I22"/>
    </sheetView>
  </sheetViews>
  <sheetFormatPr defaultRowHeight="15" x14ac:dyDescent="0.25"/>
  <cols>
    <col min="1" max="1" width="70.5703125" customWidth="1"/>
    <col min="2" max="2" width="1.5703125" style="53" customWidth="1"/>
    <col min="3" max="3" width="15.5703125" customWidth="1"/>
    <col min="4" max="4" width="1.5703125" style="53" customWidth="1"/>
    <col min="5" max="5" width="15.5703125" customWidth="1"/>
  </cols>
  <sheetData>
    <row r="1" spans="1:5" s="49" customFormat="1" ht="9" x14ac:dyDescent="0.15">
      <c r="A1" s="57"/>
      <c r="B1" s="58"/>
      <c r="C1" s="59" t="s">
        <v>152</v>
      </c>
      <c r="D1" s="60"/>
      <c r="E1" s="59" t="s">
        <v>127</v>
      </c>
    </row>
    <row r="2" spans="1:5" s="50" customFormat="1" ht="11.25" customHeight="1" x14ac:dyDescent="0.2">
      <c r="A2" s="3" t="s">
        <v>113</v>
      </c>
      <c r="B2" s="4"/>
      <c r="C2" s="61" t="s">
        <v>0</v>
      </c>
      <c r="D2" s="4"/>
      <c r="E2" s="61"/>
    </row>
    <row r="3" spans="1:5" s="51" customFormat="1" ht="12" x14ac:dyDescent="0.2">
      <c r="A3" s="62" t="s">
        <v>48</v>
      </c>
      <c r="B3" s="63"/>
      <c r="C3" s="64"/>
      <c r="D3" s="65"/>
      <c r="E3" s="64"/>
    </row>
    <row r="4" spans="1:5" s="51" customFormat="1" ht="12" x14ac:dyDescent="0.2">
      <c r="A4" s="66" t="s">
        <v>114</v>
      </c>
      <c r="B4" s="63"/>
      <c r="C4" s="64"/>
      <c r="D4" s="65"/>
      <c r="E4" s="64"/>
    </row>
    <row r="5" spans="1:5" s="51" customFormat="1" ht="12" x14ac:dyDescent="0.2">
      <c r="A5" s="67" t="s">
        <v>49</v>
      </c>
      <c r="B5" s="68"/>
      <c r="C5" s="69">
        <v>260098</v>
      </c>
      <c r="D5" s="70"/>
      <c r="E5" s="69">
        <v>241221</v>
      </c>
    </row>
    <row r="6" spans="1:5" s="51" customFormat="1" ht="12" x14ac:dyDescent="0.2">
      <c r="A6" s="67" t="s">
        <v>50</v>
      </c>
      <c r="B6" s="68"/>
      <c r="C6" s="71">
        <v>91570</v>
      </c>
      <c r="D6" s="70"/>
      <c r="E6" s="71">
        <v>117878</v>
      </c>
    </row>
    <row r="7" spans="1:5" s="51" customFormat="1" ht="12" x14ac:dyDescent="0.2">
      <c r="A7" s="67" t="s">
        <v>51</v>
      </c>
      <c r="B7" s="68"/>
      <c r="C7" s="71">
        <v>7949</v>
      </c>
      <c r="D7" s="70"/>
      <c r="E7" s="71">
        <v>6736</v>
      </c>
    </row>
    <row r="8" spans="1:5" s="51" customFormat="1" ht="12" x14ac:dyDescent="0.2">
      <c r="A8" s="67" t="s">
        <v>52</v>
      </c>
      <c r="B8" s="68"/>
      <c r="C8" s="72">
        <v>23030</v>
      </c>
      <c r="D8" s="70"/>
      <c r="E8" s="72">
        <v>21100</v>
      </c>
    </row>
    <row r="9" spans="1:5" s="51" customFormat="1" ht="12" x14ac:dyDescent="0.2">
      <c r="A9" s="73" t="s">
        <v>53</v>
      </c>
      <c r="B9" s="68"/>
      <c r="C9" s="71">
        <f>SUM(C5:C8)</f>
        <v>382647</v>
      </c>
      <c r="D9" s="70"/>
      <c r="E9" s="71">
        <f>SUM(E5:E8)</f>
        <v>386935</v>
      </c>
    </row>
    <row r="10" spans="1:5" s="51" customFormat="1" ht="12" x14ac:dyDescent="0.2">
      <c r="A10" s="74" t="s">
        <v>54</v>
      </c>
      <c r="B10" s="68"/>
      <c r="C10" s="71">
        <v>39610</v>
      </c>
      <c r="D10" s="70"/>
      <c r="E10" s="71">
        <v>36332</v>
      </c>
    </row>
    <row r="11" spans="1:5" s="51" customFormat="1" ht="12" x14ac:dyDescent="0.2">
      <c r="A11" s="74" t="s">
        <v>55</v>
      </c>
      <c r="B11" s="68"/>
      <c r="C11" s="71">
        <v>33395</v>
      </c>
      <c r="D11" s="70"/>
      <c r="E11" s="75">
        <v>33526</v>
      </c>
    </row>
    <row r="12" spans="1:5" s="51" customFormat="1" ht="12" x14ac:dyDescent="0.2">
      <c r="A12" s="74" t="s">
        <v>56</v>
      </c>
      <c r="B12" s="68"/>
      <c r="C12" s="71">
        <v>262963</v>
      </c>
      <c r="D12" s="70"/>
      <c r="E12" s="71">
        <v>264481</v>
      </c>
    </row>
    <row r="13" spans="1:5" s="51" customFormat="1" ht="12" x14ac:dyDescent="0.2">
      <c r="A13" s="74" t="s">
        <v>57</v>
      </c>
      <c r="B13" s="68"/>
      <c r="C13" s="71">
        <v>66637</v>
      </c>
      <c r="D13" s="70"/>
      <c r="E13" s="71">
        <v>76114</v>
      </c>
    </row>
    <row r="14" spans="1:5" s="51" customFormat="1" ht="12" x14ac:dyDescent="0.2">
      <c r="A14" s="74" t="s">
        <v>58</v>
      </c>
      <c r="B14" s="68"/>
      <c r="C14" s="71">
        <v>8265</v>
      </c>
      <c r="D14" s="70"/>
      <c r="E14" s="71">
        <v>7125</v>
      </c>
    </row>
    <row r="15" spans="1:5" s="51" customFormat="1" ht="12" x14ac:dyDescent="0.2">
      <c r="A15" s="74" t="s">
        <v>59</v>
      </c>
      <c r="B15" s="68"/>
      <c r="C15" s="71">
        <v>26699</v>
      </c>
      <c r="D15" s="70"/>
      <c r="E15" s="71">
        <v>25389</v>
      </c>
    </row>
    <row r="16" spans="1:5" s="51" customFormat="1" ht="12.75" thickBot="1" x14ac:dyDescent="0.25">
      <c r="A16" s="67" t="s">
        <v>60</v>
      </c>
      <c r="B16" s="68"/>
      <c r="C16" s="76">
        <f>SUM(C9:C15)</f>
        <v>820216</v>
      </c>
      <c r="D16" s="70"/>
      <c r="E16" s="76">
        <f>SUM(E9:E15)</f>
        <v>829902</v>
      </c>
    </row>
    <row r="17" spans="1:5" s="51" customFormat="1" ht="12.75" thickTop="1" x14ac:dyDescent="0.2">
      <c r="A17" s="108" t="s">
        <v>61</v>
      </c>
      <c r="B17" s="108"/>
      <c r="C17" s="108"/>
      <c r="D17" s="108"/>
      <c r="E17" s="108"/>
    </row>
    <row r="18" spans="1:5" s="51" customFormat="1" ht="12" x14ac:dyDescent="0.2">
      <c r="A18" s="74" t="s">
        <v>115</v>
      </c>
      <c r="B18" s="68"/>
      <c r="C18" s="77"/>
      <c r="D18" s="70"/>
      <c r="E18" s="77"/>
    </row>
    <row r="19" spans="1:5" s="51" customFormat="1" ht="12" x14ac:dyDescent="0.2">
      <c r="A19" s="67" t="s">
        <v>62</v>
      </c>
      <c r="B19" s="68"/>
      <c r="C19" s="94">
        <v>0</v>
      </c>
      <c r="D19" s="70"/>
      <c r="E19" s="69">
        <v>29962</v>
      </c>
    </row>
    <row r="20" spans="1:5" s="51" customFormat="1" ht="12" x14ac:dyDescent="0.2">
      <c r="A20" s="67" t="s">
        <v>63</v>
      </c>
      <c r="B20" s="68"/>
      <c r="C20" s="71">
        <v>6515</v>
      </c>
      <c r="D20" s="70"/>
      <c r="E20" s="71">
        <v>8594</v>
      </c>
    </row>
    <row r="21" spans="1:5" s="51" customFormat="1" ht="12" x14ac:dyDescent="0.2">
      <c r="A21" s="67" t="s">
        <v>64</v>
      </c>
      <c r="B21" s="68"/>
      <c r="C21" s="71">
        <v>35846</v>
      </c>
      <c r="D21" s="70"/>
      <c r="E21" s="71">
        <v>34772</v>
      </c>
    </row>
    <row r="22" spans="1:5" s="51" customFormat="1" ht="12" x14ac:dyDescent="0.2">
      <c r="A22" s="67" t="s">
        <v>65</v>
      </c>
      <c r="B22" s="68"/>
      <c r="C22" s="71">
        <v>10770</v>
      </c>
      <c r="D22" s="70"/>
      <c r="E22" s="75">
        <v>10331</v>
      </c>
    </row>
    <row r="23" spans="1:5" s="51" customFormat="1" ht="12" x14ac:dyDescent="0.2">
      <c r="A23" s="67" t="s">
        <v>66</v>
      </c>
      <c r="B23" s="68"/>
      <c r="C23" s="71">
        <v>27810</v>
      </c>
      <c r="D23" s="70"/>
      <c r="E23" s="71">
        <f>30982+422</f>
        <v>31404</v>
      </c>
    </row>
    <row r="24" spans="1:5" s="51" customFormat="1" ht="12" x14ac:dyDescent="0.2">
      <c r="A24" s="67" t="s">
        <v>67</v>
      </c>
      <c r="B24" s="68"/>
      <c r="C24" s="71">
        <v>81343</v>
      </c>
      <c r="D24" s="70"/>
      <c r="E24" s="71">
        <v>85691</v>
      </c>
    </row>
    <row r="25" spans="1:5" s="51" customFormat="1" ht="12" x14ac:dyDescent="0.2">
      <c r="A25" s="67" t="s">
        <v>149</v>
      </c>
      <c r="B25" s="68"/>
      <c r="C25" s="71">
        <v>193926</v>
      </c>
      <c r="D25" s="70"/>
      <c r="E25" s="75">
        <v>0</v>
      </c>
    </row>
    <row r="26" spans="1:5" s="51" customFormat="1" ht="12" x14ac:dyDescent="0.2">
      <c r="A26" s="73" t="s">
        <v>68</v>
      </c>
      <c r="B26" s="68"/>
      <c r="C26" s="78">
        <f>SUM(C19:C25)</f>
        <v>356210</v>
      </c>
      <c r="D26" s="70"/>
      <c r="E26" s="78">
        <f>SUM(E19:E25)</f>
        <v>200754</v>
      </c>
    </row>
    <row r="27" spans="1:5" s="51" customFormat="1" ht="12" x14ac:dyDescent="0.2">
      <c r="A27" s="74" t="s">
        <v>116</v>
      </c>
      <c r="B27" s="68"/>
      <c r="C27" s="75">
        <v>0</v>
      </c>
      <c r="D27" s="70"/>
      <c r="E27" s="75">
        <v>188300</v>
      </c>
    </row>
    <row r="28" spans="1:5" s="51" customFormat="1" ht="12" x14ac:dyDescent="0.2">
      <c r="A28" s="74" t="s">
        <v>69</v>
      </c>
      <c r="B28" s="68"/>
      <c r="C28" s="71">
        <v>23785</v>
      </c>
      <c r="D28" s="70"/>
      <c r="E28" s="75">
        <v>24323</v>
      </c>
    </row>
    <row r="29" spans="1:5" s="51" customFormat="1" ht="12" x14ac:dyDescent="0.2">
      <c r="A29" s="74" t="s">
        <v>70</v>
      </c>
      <c r="B29" s="68"/>
      <c r="C29" s="71">
        <v>7236</v>
      </c>
      <c r="D29" s="70"/>
      <c r="E29" s="71">
        <v>9388</v>
      </c>
    </row>
    <row r="30" spans="1:5" s="51" customFormat="1" ht="12" x14ac:dyDescent="0.2">
      <c r="A30" s="74" t="s">
        <v>71</v>
      </c>
      <c r="B30" s="68"/>
      <c r="C30" s="71">
        <v>32856</v>
      </c>
      <c r="D30" s="70"/>
      <c r="E30" s="71">
        <f>27414+353</f>
        <v>27767</v>
      </c>
    </row>
    <row r="31" spans="1:5" s="51" customFormat="1" ht="12" x14ac:dyDescent="0.2">
      <c r="A31" s="67" t="s">
        <v>72</v>
      </c>
      <c r="B31" s="68"/>
      <c r="C31" s="79">
        <f>SUM(C26:C30)</f>
        <v>420087</v>
      </c>
      <c r="D31" s="70"/>
      <c r="E31" s="79">
        <f>SUM(E26:E30)</f>
        <v>450532</v>
      </c>
    </row>
    <row r="32" spans="1:5" s="51" customFormat="1" ht="12" x14ac:dyDescent="0.2">
      <c r="A32" s="74" t="s">
        <v>73</v>
      </c>
      <c r="B32" s="68"/>
      <c r="C32" s="77"/>
      <c r="D32" s="70"/>
      <c r="E32" s="77"/>
    </row>
    <row r="33" spans="1:7" s="51" customFormat="1" ht="12" x14ac:dyDescent="0.2">
      <c r="A33" s="74" t="s">
        <v>74</v>
      </c>
      <c r="B33" s="68"/>
      <c r="C33" s="71">
        <v>784</v>
      </c>
      <c r="D33" s="70"/>
      <c r="E33" s="75">
        <v>784</v>
      </c>
    </row>
    <row r="34" spans="1:7" s="51" customFormat="1" ht="12" x14ac:dyDescent="0.2">
      <c r="A34" s="74" t="s">
        <v>117</v>
      </c>
      <c r="B34" s="68"/>
      <c r="C34" s="77"/>
      <c r="D34" s="70"/>
      <c r="E34" s="77"/>
    </row>
    <row r="35" spans="1:7" s="51" customFormat="1" ht="12" x14ac:dyDescent="0.2">
      <c r="A35" s="74" t="s">
        <v>118</v>
      </c>
      <c r="B35" s="68"/>
      <c r="C35" s="75">
        <v>0</v>
      </c>
      <c r="D35" s="70"/>
      <c r="E35" s="75">
        <v>0</v>
      </c>
    </row>
    <row r="36" spans="1:7" s="51" customFormat="1" ht="12" x14ac:dyDescent="0.2">
      <c r="A36" s="74" t="s">
        <v>75</v>
      </c>
      <c r="B36" s="68"/>
      <c r="C36" s="77"/>
      <c r="D36" s="70"/>
      <c r="E36" s="77"/>
    </row>
    <row r="37" spans="1:7" s="51" customFormat="1" ht="24" x14ac:dyDescent="0.2">
      <c r="A37" s="67" t="s">
        <v>150</v>
      </c>
      <c r="B37" s="68"/>
      <c r="C37" s="71">
        <v>4</v>
      </c>
      <c r="D37" s="70"/>
      <c r="E37" s="71">
        <v>4</v>
      </c>
    </row>
    <row r="38" spans="1:7" s="51" customFormat="1" ht="24" x14ac:dyDescent="0.2">
      <c r="A38" s="67" t="s">
        <v>151</v>
      </c>
      <c r="B38" s="68"/>
      <c r="C38" s="71">
        <v>3</v>
      </c>
      <c r="D38" s="70"/>
      <c r="E38" s="71">
        <v>3</v>
      </c>
    </row>
    <row r="39" spans="1:7" s="51" customFormat="1" ht="12" x14ac:dyDescent="0.2">
      <c r="A39" s="74" t="s">
        <v>76</v>
      </c>
      <c r="B39" s="68"/>
      <c r="C39" s="71">
        <v>495824</v>
      </c>
      <c r="D39" s="70"/>
      <c r="E39" s="71">
        <v>474669</v>
      </c>
    </row>
    <row r="40" spans="1:7" s="51" customFormat="1" ht="12" x14ac:dyDescent="0.2">
      <c r="A40" s="74" t="s">
        <v>77</v>
      </c>
      <c r="B40" s="68"/>
      <c r="C40" s="71">
        <v>-92581</v>
      </c>
      <c r="D40" s="70"/>
      <c r="E40" s="71">
        <v>-93293</v>
      </c>
      <c r="G40" s="52"/>
    </row>
    <row r="41" spans="1:7" s="51" customFormat="1" ht="12" x14ac:dyDescent="0.2">
      <c r="A41" s="74" t="s">
        <v>78</v>
      </c>
      <c r="B41" s="68"/>
      <c r="C41" s="72">
        <v>-3905</v>
      </c>
      <c r="D41" s="70"/>
      <c r="E41" s="72">
        <v>-2797</v>
      </c>
    </row>
    <row r="42" spans="1:7" s="51" customFormat="1" ht="12" x14ac:dyDescent="0.2">
      <c r="A42" s="67" t="s">
        <v>79</v>
      </c>
      <c r="B42" s="68"/>
      <c r="C42" s="78">
        <f>SUM(C35:C41)</f>
        <v>399345</v>
      </c>
      <c r="D42" s="70"/>
      <c r="E42" s="78">
        <f>SUM(E35:E41)</f>
        <v>378586</v>
      </c>
    </row>
    <row r="43" spans="1:7" s="51" customFormat="1" ht="12.75" thickBot="1" x14ac:dyDescent="0.25">
      <c r="A43" s="67" t="s">
        <v>80</v>
      </c>
      <c r="B43" s="68"/>
      <c r="C43" s="76">
        <f>+C42+C33+C31</f>
        <v>820216</v>
      </c>
      <c r="D43" s="70"/>
      <c r="E43" s="76">
        <f>+E42+E33+E31</f>
        <v>829902</v>
      </c>
    </row>
    <row r="44" spans="1:7" ht="15.75" thickTop="1" x14ac:dyDescent="0.25">
      <c r="A44" t="s">
        <v>104</v>
      </c>
    </row>
    <row r="45" spans="1:7" x14ac:dyDescent="0.25">
      <c r="A45" t="s">
        <v>104</v>
      </c>
    </row>
  </sheetData>
  <mergeCells count="1">
    <mergeCell ref="A17:E17"/>
  </mergeCells>
  <conditionalFormatting sqref="A20:E20">
    <cfRule type="expression" dxfId="85" priority="1" stopIfTrue="1">
      <formula>IF(COUNTA($A20)=0,0,MOD(SUBTOTAL(103,$A$3:$A20),2)=1)</formula>
    </cfRule>
  </conditionalFormatting>
  <conditionalFormatting sqref="A17 A3:E16 A18:E19 A21:E43">
    <cfRule type="expression" dxfId="84" priority="2" stopIfTrue="1">
      <formula>IF(COUNTA($A3)=0,0,MOD(SUBTOTAL(103,$A$3:$A3),2)=1)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51"/>
  <sheetViews>
    <sheetView zoomScale="110" zoomScaleNormal="110" workbookViewId="0">
      <selection activeCell="J9" sqref="J9"/>
    </sheetView>
  </sheetViews>
  <sheetFormatPr defaultColWidth="9.140625" defaultRowHeight="15" x14ac:dyDescent="0.25"/>
  <cols>
    <col min="1" max="1" width="70.5703125" style="19" customWidth="1"/>
    <col min="2" max="2" width="1.5703125" style="42" customWidth="1"/>
    <col min="3" max="3" width="15.7109375" style="19" customWidth="1"/>
    <col min="4" max="4" width="1.5703125" style="42" customWidth="1"/>
    <col min="5" max="5" width="15.7109375" style="19" customWidth="1"/>
    <col min="6" max="6" width="1.7109375" style="19" customWidth="1"/>
    <col min="7" max="7" width="15.7109375" style="19" customWidth="1"/>
    <col min="8" max="8" width="1.7109375" style="19" customWidth="1"/>
    <col min="9" max="9" width="15.7109375" style="19" customWidth="1"/>
    <col min="10" max="16384" width="9.140625" style="19"/>
  </cols>
  <sheetData>
    <row r="1" spans="1:9" s="17" customFormat="1" ht="21" customHeight="1" x14ac:dyDescent="0.15">
      <c r="C1" s="109" t="s">
        <v>134</v>
      </c>
      <c r="D1" s="109"/>
      <c r="E1" s="109"/>
      <c r="F1" s="103"/>
      <c r="G1" s="109" t="s">
        <v>135</v>
      </c>
      <c r="H1" s="109"/>
      <c r="I1" s="109"/>
    </row>
    <row r="2" spans="1:9" s="17" customFormat="1" ht="10.5" x14ac:dyDescent="0.15">
      <c r="A2" s="27" t="s">
        <v>21</v>
      </c>
      <c r="B2" s="26"/>
      <c r="C2" s="104" t="s">
        <v>125</v>
      </c>
      <c r="E2" s="104" t="s">
        <v>126</v>
      </c>
      <c r="G2" s="104" t="s">
        <v>125</v>
      </c>
      <c r="I2" s="104" t="s">
        <v>126</v>
      </c>
    </row>
    <row r="3" spans="1:9" s="20" customFormat="1" ht="12.75" x14ac:dyDescent="0.2">
      <c r="A3" s="28" t="s">
        <v>22</v>
      </c>
      <c r="B3" s="29"/>
      <c r="C3" s="30"/>
      <c r="D3" s="9"/>
      <c r="E3" s="30"/>
      <c r="F3" s="9"/>
      <c r="G3" s="30"/>
      <c r="H3" s="9"/>
      <c r="I3" s="30"/>
    </row>
    <row r="4" spans="1:9" s="20" customFormat="1" ht="12.75" x14ac:dyDescent="0.2">
      <c r="A4" s="31" t="s">
        <v>23</v>
      </c>
      <c r="B4" s="29"/>
      <c r="C4" s="32">
        <v>66632</v>
      </c>
      <c r="D4" s="9"/>
      <c r="E4" s="32">
        <v>51018</v>
      </c>
      <c r="F4" s="9"/>
      <c r="G4" s="32">
        <v>163027</v>
      </c>
      <c r="H4" s="9"/>
      <c r="I4" s="32">
        <v>128561</v>
      </c>
    </row>
    <row r="5" spans="1:9" s="20" customFormat="1" ht="12.75" x14ac:dyDescent="0.2">
      <c r="A5" s="31" t="s">
        <v>24</v>
      </c>
      <c r="B5" s="29"/>
      <c r="C5" s="33">
        <v>32926</v>
      </c>
      <c r="D5" s="9"/>
      <c r="E5" s="18">
        <v>30815</v>
      </c>
      <c r="F5" s="9"/>
      <c r="G5" s="18">
        <v>66072</v>
      </c>
      <c r="H5" s="9"/>
      <c r="I5" s="18">
        <v>61715</v>
      </c>
    </row>
    <row r="6" spans="1:9" s="20" customFormat="1" ht="12.75" x14ac:dyDescent="0.2">
      <c r="A6" s="34" t="s">
        <v>25</v>
      </c>
      <c r="B6" s="29"/>
      <c r="C6" s="10">
        <v>99558</v>
      </c>
      <c r="D6" s="9"/>
      <c r="E6" s="10">
        <v>81833</v>
      </c>
      <c r="F6" s="9"/>
      <c r="G6" s="10">
        <v>229099</v>
      </c>
      <c r="H6" s="9"/>
      <c r="I6" s="10">
        <v>190276</v>
      </c>
    </row>
    <row r="7" spans="1:9" s="20" customFormat="1" ht="12.75" x14ac:dyDescent="0.2">
      <c r="A7" s="34" t="s">
        <v>26</v>
      </c>
      <c r="B7" s="29"/>
      <c r="C7" s="33">
        <v>7481</v>
      </c>
      <c r="D7" s="9"/>
      <c r="E7" s="18">
        <v>5444</v>
      </c>
      <c r="F7" s="9"/>
      <c r="G7" s="18">
        <v>15579</v>
      </c>
      <c r="H7" s="9"/>
      <c r="I7" s="18">
        <v>12378</v>
      </c>
    </row>
    <row r="8" spans="1:9" s="20" customFormat="1" ht="12.75" x14ac:dyDescent="0.2">
      <c r="A8" s="35" t="s">
        <v>27</v>
      </c>
      <c r="B8" s="29"/>
      <c r="C8" s="36">
        <v>107039</v>
      </c>
      <c r="D8" s="9"/>
      <c r="E8" s="10">
        <v>87277</v>
      </c>
      <c r="F8" s="9"/>
      <c r="G8" s="10">
        <v>244678</v>
      </c>
      <c r="H8" s="9"/>
      <c r="I8" s="10">
        <v>202654</v>
      </c>
    </row>
    <row r="9" spans="1:9" s="20" customFormat="1" ht="12.75" x14ac:dyDescent="0.2">
      <c r="A9" s="35" t="s">
        <v>28</v>
      </c>
      <c r="B9" s="29"/>
      <c r="C9" s="36">
        <v>10268</v>
      </c>
      <c r="D9" s="9"/>
      <c r="E9" s="10">
        <v>9640</v>
      </c>
      <c r="F9" s="9"/>
      <c r="G9" s="10">
        <v>20945</v>
      </c>
      <c r="H9" s="9"/>
      <c r="I9" s="10">
        <v>23518</v>
      </c>
    </row>
    <row r="10" spans="1:9" s="20" customFormat="1" ht="12.75" x14ac:dyDescent="0.2">
      <c r="A10" s="35" t="s">
        <v>29</v>
      </c>
      <c r="B10" s="29"/>
      <c r="C10" s="33">
        <v>2605</v>
      </c>
      <c r="D10" s="9"/>
      <c r="E10" s="18">
        <v>1644</v>
      </c>
      <c r="F10" s="9"/>
      <c r="G10" s="10">
        <v>4452</v>
      </c>
      <c r="H10" s="9"/>
      <c r="I10" s="18">
        <v>3852</v>
      </c>
    </row>
    <row r="11" spans="1:9" s="20" customFormat="1" ht="12.75" x14ac:dyDescent="0.2">
      <c r="A11" s="34" t="s">
        <v>30</v>
      </c>
      <c r="B11" s="29"/>
      <c r="C11" s="37">
        <v>119912</v>
      </c>
      <c r="D11" s="9"/>
      <c r="E11" s="38">
        <v>98561</v>
      </c>
      <c r="F11" s="9"/>
      <c r="G11" s="38">
        <v>270075</v>
      </c>
      <c r="H11" s="9"/>
      <c r="I11" s="38">
        <v>230024</v>
      </c>
    </row>
    <row r="12" spans="1:9" s="20" customFormat="1" ht="12.75" x14ac:dyDescent="0.2">
      <c r="A12" s="28" t="s">
        <v>31</v>
      </c>
      <c r="B12" s="29"/>
      <c r="C12" s="39"/>
      <c r="D12" s="9"/>
      <c r="E12" s="30"/>
      <c r="F12" s="9"/>
      <c r="G12" s="30"/>
      <c r="H12" s="9"/>
      <c r="I12" s="30"/>
    </row>
    <row r="13" spans="1:9" s="20" customFormat="1" ht="12.75" x14ac:dyDescent="0.2">
      <c r="A13" s="31" t="s">
        <v>32</v>
      </c>
      <c r="B13" s="29"/>
      <c r="C13" s="10">
        <v>3617</v>
      </c>
      <c r="D13" s="9"/>
      <c r="E13" s="10">
        <v>2851</v>
      </c>
      <c r="F13" s="9"/>
      <c r="G13" s="10">
        <v>9012</v>
      </c>
      <c r="H13" s="9"/>
      <c r="I13" s="10">
        <v>8374</v>
      </c>
    </row>
    <row r="14" spans="1:9" s="20" customFormat="1" ht="12.75" x14ac:dyDescent="0.2">
      <c r="A14" s="31" t="s">
        <v>33</v>
      </c>
      <c r="B14" s="29"/>
      <c r="C14" s="33">
        <v>12043</v>
      </c>
      <c r="D14" s="9"/>
      <c r="E14" s="18">
        <v>8502</v>
      </c>
      <c r="F14" s="9"/>
      <c r="G14" s="18">
        <v>23598</v>
      </c>
      <c r="H14" s="9"/>
      <c r="I14" s="18">
        <v>18957</v>
      </c>
    </row>
    <row r="15" spans="1:9" s="20" customFormat="1" ht="12.75" x14ac:dyDescent="0.2">
      <c r="A15" s="34" t="s">
        <v>34</v>
      </c>
      <c r="B15" s="29"/>
      <c r="C15" s="10">
        <v>15660</v>
      </c>
      <c r="D15" s="9"/>
      <c r="E15" s="10">
        <v>11353</v>
      </c>
      <c r="F15" s="9"/>
      <c r="G15" s="10">
        <v>32610</v>
      </c>
      <c r="H15" s="9"/>
      <c r="I15" s="10">
        <v>27331</v>
      </c>
    </row>
    <row r="16" spans="1:9" s="20" customFormat="1" ht="12.75" x14ac:dyDescent="0.2">
      <c r="A16" s="34" t="s">
        <v>26</v>
      </c>
      <c r="B16" s="29"/>
      <c r="C16" s="33">
        <v>5731</v>
      </c>
      <c r="D16" s="9"/>
      <c r="E16" s="18">
        <v>4656</v>
      </c>
      <c r="F16" s="9"/>
      <c r="G16" s="18">
        <v>11853</v>
      </c>
      <c r="H16" s="9"/>
      <c r="I16" s="18">
        <v>10145</v>
      </c>
    </row>
    <row r="17" spans="1:9" s="20" customFormat="1" ht="12.75" x14ac:dyDescent="0.2">
      <c r="A17" s="35" t="s">
        <v>27</v>
      </c>
      <c r="B17" s="29"/>
      <c r="C17" s="36">
        <v>21391</v>
      </c>
      <c r="D17" s="9"/>
      <c r="E17" s="10">
        <v>16009</v>
      </c>
      <c r="F17" s="9"/>
      <c r="G17" s="10">
        <v>44463</v>
      </c>
      <c r="H17" s="9"/>
      <c r="I17" s="10">
        <v>37476</v>
      </c>
    </row>
    <row r="18" spans="1:9" s="20" customFormat="1" ht="12.75" x14ac:dyDescent="0.2">
      <c r="A18" s="35" t="s">
        <v>28</v>
      </c>
      <c r="B18" s="29"/>
      <c r="C18" s="36">
        <v>8293</v>
      </c>
      <c r="D18" s="9"/>
      <c r="E18" s="10">
        <v>7789</v>
      </c>
      <c r="F18" s="9"/>
      <c r="G18" s="10">
        <v>17181</v>
      </c>
      <c r="H18" s="9"/>
      <c r="I18" s="10">
        <v>19107</v>
      </c>
    </row>
    <row r="19" spans="1:9" s="20" customFormat="1" ht="12.75" x14ac:dyDescent="0.2">
      <c r="A19" s="35" t="s">
        <v>29</v>
      </c>
      <c r="B19" s="29"/>
      <c r="C19" s="33">
        <v>2262</v>
      </c>
      <c r="D19" s="9"/>
      <c r="E19" s="18">
        <v>1283</v>
      </c>
      <c r="F19" s="9"/>
      <c r="G19" s="10">
        <v>3724</v>
      </c>
      <c r="H19" s="9"/>
      <c r="I19" s="18">
        <v>2995</v>
      </c>
    </row>
    <row r="20" spans="1:9" s="20" customFormat="1" ht="12.75" x14ac:dyDescent="0.2">
      <c r="A20" s="34" t="s">
        <v>35</v>
      </c>
      <c r="B20" s="29"/>
      <c r="C20" s="37">
        <v>31946</v>
      </c>
      <c r="D20" s="9"/>
      <c r="E20" s="38">
        <v>25081</v>
      </c>
      <c r="F20" s="9"/>
      <c r="G20" s="38">
        <v>65368</v>
      </c>
      <c r="H20" s="9"/>
      <c r="I20" s="38">
        <v>59578</v>
      </c>
    </row>
    <row r="21" spans="1:9" s="20" customFormat="1" ht="12.75" x14ac:dyDescent="0.2">
      <c r="A21" s="28" t="s">
        <v>36</v>
      </c>
      <c r="B21" s="29"/>
      <c r="C21" s="36">
        <v>87966</v>
      </c>
      <c r="D21" s="9"/>
      <c r="E21" s="10">
        <v>73480</v>
      </c>
      <c r="F21" s="9"/>
      <c r="G21" s="10">
        <v>204707</v>
      </c>
      <c r="H21" s="9"/>
      <c r="I21" s="10">
        <v>170446</v>
      </c>
    </row>
    <row r="22" spans="1:9" s="20" customFormat="1" ht="12.75" x14ac:dyDescent="0.2">
      <c r="A22" s="28" t="s">
        <v>37</v>
      </c>
      <c r="B22" s="29"/>
      <c r="C22" s="39"/>
      <c r="D22" s="9"/>
      <c r="E22" s="30"/>
      <c r="F22" s="9"/>
      <c r="G22" s="30"/>
      <c r="H22" s="9"/>
      <c r="I22" s="30"/>
    </row>
    <row r="23" spans="1:9" s="20" customFormat="1" ht="12.75" x14ac:dyDescent="0.2">
      <c r="A23" s="35" t="s">
        <v>38</v>
      </c>
      <c r="B23" s="29"/>
      <c r="C23" s="36">
        <v>38757</v>
      </c>
      <c r="D23" s="9"/>
      <c r="E23" s="10">
        <v>28970</v>
      </c>
      <c r="F23" s="9"/>
      <c r="G23" s="10">
        <v>77033</v>
      </c>
      <c r="H23" s="9"/>
      <c r="I23" s="10">
        <v>60437</v>
      </c>
    </row>
    <row r="24" spans="1:9" s="20" customFormat="1" ht="12.75" x14ac:dyDescent="0.2">
      <c r="A24" s="35" t="s">
        <v>39</v>
      </c>
      <c r="B24" s="29"/>
      <c r="C24" s="36">
        <v>31909</v>
      </c>
      <c r="D24" s="9"/>
      <c r="E24" s="10">
        <v>25806</v>
      </c>
      <c r="F24" s="9"/>
      <c r="G24" s="10">
        <v>63979</v>
      </c>
      <c r="H24" s="9"/>
      <c r="I24" s="10">
        <v>53905</v>
      </c>
    </row>
    <row r="25" spans="1:9" s="20" customFormat="1" ht="12.75" x14ac:dyDescent="0.2">
      <c r="A25" s="35" t="s">
        <v>40</v>
      </c>
      <c r="B25" s="29"/>
      <c r="C25" s="36">
        <v>21861</v>
      </c>
      <c r="D25" s="9"/>
      <c r="E25" s="10">
        <v>20248</v>
      </c>
      <c r="F25" s="9"/>
      <c r="G25" s="10">
        <v>45787</v>
      </c>
      <c r="H25" s="9"/>
      <c r="I25" s="10">
        <v>42594</v>
      </c>
    </row>
    <row r="26" spans="1:9" s="20" customFormat="1" ht="12.75" x14ac:dyDescent="0.2">
      <c r="A26" s="35" t="s">
        <v>3</v>
      </c>
      <c r="B26" s="29"/>
      <c r="C26" s="36">
        <v>4615</v>
      </c>
      <c r="D26" s="9"/>
      <c r="E26" s="10">
        <v>3692</v>
      </c>
      <c r="F26" s="9"/>
      <c r="G26" s="10">
        <v>9492</v>
      </c>
      <c r="H26" s="9"/>
      <c r="I26" s="10">
        <v>7532</v>
      </c>
    </row>
    <row r="27" spans="1:9" s="20" customFormat="1" ht="12.75" x14ac:dyDescent="0.2">
      <c r="A27" s="35" t="s">
        <v>119</v>
      </c>
      <c r="B27" s="29"/>
      <c r="C27" s="36">
        <v>-585</v>
      </c>
      <c r="D27" s="9"/>
      <c r="E27" s="10">
        <v>-944</v>
      </c>
      <c r="F27" s="9"/>
      <c r="G27" s="10">
        <v>-1202</v>
      </c>
      <c r="H27" s="9"/>
      <c r="I27" s="10">
        <v>-1835</v>
      </c>
    </row>
    <row r="28" spans="1:9" s="20" customFormat="1" ht="12.75" x14ac:dyDescent="0.2">
      <c r="A28" s="34" t="s">
        <v>41</v>
      </c>
      <c r="B28" s="29"/>
      <c r="C28" s="37">
        <v>96557</v>
      </c>
      <c r="D28" s="9"/>
      <c r="E28" s="38">
        <v>77772</v>
      </c>
      <c r="F28" s="9"/>
      <c r="G28" s="38">
        <v>195089</v>
      </c>
      <c r="H28" s="9"/>
      <c r="I28" s="38">
        <v>162633</v>
      </c>
    </row>
    <row r="29" spans="1:9" s="20" customFormat="1" ht="12.75" x14ac:dyDescent="0.2">
      <c r="A29" s="35" t="s">
        <v>138</v>
      </c>
      <c r="B29" s="29"/>
      <c r="C29" s="36">
        <v>-8591</v>
      </c>
      <c r="D29" s="9"/>
      <c r="E29" s="10">
        <v>-4292</v>
      </c>
      <c r="F29" s="9"/>
      <c r="G29" s="10">
        <v>9618</v>
      </c>
      <c r="H29" s="9"/>
      <c r="I29" s="10">
        <v>7813</v>
      </c>
    </row>
    <row r="30" spans="1:9" s="20" customFormat="1" ht="12.75" x14ac:dyDescent="0.2">
      <c r="A30" s="28" t="s">
        <v>8</v>
      </c>
      <c r="B30" s="29"/>
      <c r="C30" s="36">
        <v>2988</v>
      </c>
      <c r="D30" s="9"/>
      <c r="E30" s="10">
        <v>2843</v>
      </c>
      <c r="F30" s="9"/>
      <c r="G30" s="10">
        <v>5961</v>
      </c>
      <c r="H30" s="9"/>
      <c r="I30" s="10">
        <v>5656</v>
      </c>
    </row>
    <row r="31" spans="1:9" s="20" customFormat="1" ht="12.75" x14ac:dyDescent="0.2">
      <c r="A31" s="28" t="s">
        <v>120</v>
      </c>
      <c r="B31" s="29"/>
      <c r="C31" s="33">
        <v>708</v>
      </c>
      <c r="D31" s="9"/>
      <c r="E31" s="18">
        <v>320</v>
      </c>
      <c r="F31" s="9"/>
      <c r="G31" s="18">
        <v>1543</v>
      </c>
      <c r="H31" s="9"/>
      <c r="I31" s="18">
        <v>-1070</v>
      </c>
    </row>
    <row r="32" spans="1:9" s="20" customFormat="1" ht="12.75" x14ac:dyDescent="0.2">
      <c r="A32" s="35" t="s">
        <v>139</v>
      </c>
      <c r="B32" s="29"/>
      <c r="C32" s="36">
        <v>-12287</v>
      </c>
      <c r="D32" s="9"/>
      <c r="E32" s="10">
        <v>-7455</v>
      </c>
      <c r="F32" s="9"/>
      <c r="G32" s="10">
        <v>2114</v>
      </c>
      <c r="H32" s="9"/>
      <c r="I32" s="10">
        <v>3227</v>
      </c>
    </row>
    <row r="33" spans="1:9" s="20" customFormat="1" ht="12.75" x14ac:dyDescent="0.2">
      <c r="A33" s="28" t="s">
        <v>7</v>
      </c>
      <c r="B33" s="29"/>
      <c r="C33" s="36">
        <v>1361</v>
      </c>
      <c r="D33" s="9"/>
      <c r="E33" s="10">
        <v>2768</v>
      </c>
      <c r="F33" s="9"/>
      <c r="G33" s="10">
        <v>1402</v>
      </c>
      <c r="H33" s="9"/>
      <c r="I33" s="10">
        <v>7420</v>
      </c>
    </row>
    <row r="34" spans="1:9" s="20" customFormat="1" ht="13.5" thickBot="1" x14ac:dyDescent="0.25">
      <c r="A34" s="35" t="s">
        <v>131</v>
      </c>
      <c r="B34" s="29"/>
      <c r="C34" s="40">
        <v>-13648</v>
      </c>
      <c r="D34" s="9"/>
      <c r="E34" s="13">
        <v>-10223</v>
      </c>
      <c r="F34" s="9"/>
      <c r="G34" s="13">
        <v>712</v>
      </c>
      <c r="H34" s="9"/>
      <c r="I34" s="13">
        <v>-4193</v>
      </c>
    </row>
    <row r="35" spans="1:9" s="20" customFormat="1" ht="13.5" thickTop="1" x14ac:dyDescent="0.2">
      <c r="A35" s="28" t="s">
        <v>140</v>
      </c>
      <c r="B35" s="29"/>
      <c r="C35" s="30"/>
      <c r="D35" s="9"/>
      <c r="E35" s="30"/>
      <c r="F35" s="9"/>
      <c r="G35" s="30"/>
      <c r="H35" s="9"/>
      <c r="I35" s="30"/>
    </row>
    <row r="36" spans="1:9" s="20" customFormat="1" ht="25.5" x14ac:dyDescent="0.2">
      <c r="A36" s="35" t="s">
        <v>141</v>
      </c>
      <c r="B36" s="29"/>
      <c r="C36" s="41">
        <v>-0.1813374433652658</v>
      </c>
      <c r="D36" s="9"/>
      <c r="E36" s="14">
        <v>-0.14004301428786695</v>
      </c>
      <c r="F36" s="9"/>
      <c r="G36" s="41">
        <v>9.4985258608039063E-3</v>
      </c>
      <c r="H36" s="9"/>
      <c r="I36" s="14">
        <v>-5.7587452445372264E-2</v>
      </c>
    </row>
    <row r="37" spans="1:9" s="20" customFormat="1" ht="25.5" x14ac:dyDescent="0.2">
      <c r="A37" s="35" t="s">
        <v>142</v>
      </c>
      <c r="B37" s="29"/>
      <c r="C37" s="41">
        <v>-0.1813374433652658</v>
      </c>
      <c r="D37" s="9"/>
      <c r="E37" s="14">
        <v>-0.14004301428786695</v>
      </c>
      <c r="F37" s="9"/>
      <c r="G37" s="41">
        <v>8.916607180874378E-3</v>
      </c>
      <c r="H37" s="9"/>
      <c r="I37" s="14">
        <v>-5.7587452445372264E-2</v>
      </c>
    </row>
    <row r="38" spans="1:9" s="20" customFormat="1" ht="12.75" x14ac:dyDescent="0.2">
      <c r="A38" s="28" t="s">
        <v>42</v>
      </c>
      <c r="B38" s="29"/>
      <c r="C38" s="39"/>
      <c r="D38" s="9"/>
      <c r="E38" s="30"/>
      <c r="F38" s="9"/>
      <c r="G38" s="39"/>
      <c r="H38" s="9"/>
      <c r="I38" s="30"/>
    </row>
    <row r="39" spans="1:9" ht="25.5" x14ac:dyDescent="0.25">
      <c r="A39" s="35" t="s">
        <v>143</v>
      </c>
      <c r="B39" s="29"/>
      <c r="C39" s="36">
        <v>75263</v>
      </c>
      <c r="D39" s="9"/>
      <c r="E39" s="10">
        <v>72999</v>
      </c>
      <c r="F39" s="9"/>
      <c r="G39" s="36">
        <v>74959</v>
      </c>
      <c r="H39" s="9"/>
      <c r="I39" s="10">
        <v>72811</v>
      </c>
    </row>
    <row r="40" spans="1:9" ht="25.5" x14ac:dyDescent="0.25">
      <c r="A40" s="35" t="s">
        <v>144</v>
      </c>
      <c r="B40" s="29"/>
      <c r="C40" s="36">
        <v>75263</v>
      </c>
      <c r="D40" s="9"/>
      <c r="E40" s="10">
        <v>72999</v>
      </c>
      <c r="F40" s="9"/>
      <c r="G40" s="36">
        <v>79851</v>
      </c>
      <c r="H40" s="9"/>
      <c r="I40" s="10">
        <v>72811</v>
      </c>
    </row>
    <row r="41" spans="1:9" x14ac:dyDescent="0.25">
      <c r="A41" s="35"/>
      <c r="B41" s="29"/>
      <c r="C41" s="36"/>
      <c r="D41" s="9"/>
      <c r="E41" s="10"/>
    </row>
    <row r="42" spans="1:9" x14ac:dyDescent="0.25">
      <c r="A42" s="35"/>
      <c r="B42" s="29"/>
      <c r="C42" s="36"/>
      <c r="D42" s="9"/>
      <c r="E42" s="10"/>
    </row>
    <row r="43" spans="1:9" ht="15" customHeight="1" x14ac:dyDescent="0.25">
      <c r="C43" s="110" t="s">
        <v>0</v>
      </c>
      <c r="D43" s="110"/>
      <c r="E43" s="110"/>
      <c r="F43" s="110"/>
      <c r="G43" s="110"/>
      <c r="H43" s="110"/>
      <c r="I43" s="110"/>
    </row>
    <row r="44" spans="1:9" s="17" customFormat="1" ht="16.5" customHeight="1" x14ac:dyDescent="0.2">
      <c r="A44" s="43"/>
      <c r="B44" s="44"/>
      <c r="C44" s="109" t="s">
        <v>134</v>
      </c>
      <c r="D44" s="109"/>
      <c r="E44" s="109"/>
      <c r="F44" s="96"/>
      <c r="G44" s="109" t="s">
        <v>135</v>
      </c>
      <c r="H44" s="109"/>
      <c r="I44" s="109"/>
    </row>
    <row r="45" spans="1:9" s="17" customFormat="1" ht="12.75" x14ac:dyDescent="0.2">
      <c r="A45" s="43"/>
      <c r="B45" s="44"/>
      <c r="C45" s="104" t="s">
        <v>125</v>
      </c>
      <c r="D45" s="6"/>
      <c r="E45" s="104" t="s">
        <v>126</v>
      </c>
      <c r="F45" s="6"/>
      <c r="G45" s="104" t="s">
        <v>125</v>
      </c>
      <c r="H45" s="6"/>
      <c r="I45" s="104" t="s">
        <v>126</v>
      </c>
    </row>
    <row r="46" spans="1:9" x14ac:dyDescent="0.25">
      <c r="A46" s="45" t="s">
        <v>43</v>
      </c>
      <c r="B46" s="46"/>
      <c r="C46" s="8">
        <v>1222</v>
      </c>
      <c r="D46" s="47"/>
      <c r="E46" s="8">
        <v>552</v>
      </c>
      <c r="F46" s="47"/>
      <c r="G46" s="8">
        <v>2380</v>
      </c>
      <c r="H46" s="47"/>
      <c r="I46" s="8">
        <v>918</v>
      </c>
    </row>
    <row r="47" spans="1:9" x14ac:dyDescent="0.25">
      <c r="A47" s="45" t="s">
        <v>44</v>
      </c>
      <c r="B47" s="46"/>
      <c r="C47" s="10">
        <v>4143</v>
      </c>
      <c r="D47" s="47"/>
      <c r="E47" s="10">
        <v>1830</v>
      </c>
      <c r="F47" s="47"/>
      <c r="G47" s="10">
        <v>7329</v>
      </c>
      <c r="H47" s="47"/>
      <c r="I47" s="10">
        <v>3258</v>
      </c>
    </row>
    <row r="48" spans="1:9" x14ac:dyDescent="0.25">
      <c r="A48" s="45" t="s">
        <v>45</v>
      </c>
      <c r="B48" s="46"/>
      <c r="C48" s="10">
        <v>3659</v>
      </c>
      <c r="D48" s="47"/>
      <c r="E48" s="10">
        <v>1273</v>
      </c>
      <c r="F48" s="47"/>
      <c r="G48" s="10">
        <v>7127</v>
      </c>
      <c r="H48" s="47"/>
      <c r="I48" s="10">
        <v>2000</v>
      </c>
    </row>
    <row r="49" spans="1:9" x14ac:dyDescent="0.25">
      <c r="A49" s="45" t="s">
        <v>46</v>
      </c>
      <c r="B49" s="46"/>
      <c r="C49" s="18">
        <v>1624</v>
      </c>
      <c r="D49" s="47"/>
      <c r="E49" s="18">
        <v>879</v>
      </c>
      <c r="F49" s="47"/>
      <c r="G49" s="18">
        <v>3460</v>
      </c>
      <c r="H49" s="47"/>
      <c r="I49" s="18">
        <v>1529</v>
      </c>
    </row>
    <row r="50" spans="1:9" ht="15.75" thickBot="1" x14ac:dyDescent="0.3">
      <c r="A50" s="48" t="s">
        <v>47</v>
      </c>
      <c r="B50" s="46"/>
      <c r="C50" s="13">
        <v>10648</v>
      </c>
      <c r="D50" s="47"/>
      <c r="E50" s="13">
        <v>4534</v>
      </c>
      <c r="F50" s="47"/>
      <c r="G50" s="13">
        <v>20296</v>
      </c>
      <c r="H50" s="47"/>
      <c r="I50" s="13">
        <v>7705</v>
      </c>
    </row>
    <row r="51" spans="1:9" ht="15.75" thickTop="1" x14ac:dyDescent="0.25"/>
  </sheetData>
  <mergeCells count="5">
    <mergeCell ref="C1:E1"/>
    <mergeCell ref="C44:E44"/>
    <mergeCell ref="G1:I1"/>
    <mergeCell ref="C43:I43"/>
    <mergeCell ref="G44:I44"/>
  </mergeCells>
  <conditionalFormatting sqref="E6">
    <cfRule type="expression" dxfId="83" priority="8" stopIfTrue="1">
      <formula>IF(COUNTA($A6)=0,0,MOD(SUBTOTAL(103,$A$3:$A6),2)=1)</formula>
    </cfRule>
  </conditionalFormatting>
  <conditionalFormatting sqref="A41:E42">
    <cfRule type="expression" dxfId="82" priority="32" stopIfTrue="1">
      <formula>IF(COUNTA($A41)=0,0,MOD(SUBTOTAL(103,$A$3:$A41),2)=1)</formula>
    </cfRule>
  </conditionalFormatting>
  <conditionalFormatting sqref="I6">
    <cfRule type="expression" dxfId="81" priority="10" stopIfTrue="1">
      <formula>IF(COUNTA($A6)=0,0,MOD(SUBTOTAL(103,$A$3:$A6),2)=1)</formula>
    </cfRule>
  </conditionalFormatting>
  <conditionalFormatting sqref="G29">
    <cfRule type="expression" dxfId="80" priority="9" stopIfTrue="1">
      <formula>IF(COUNTA($A29)=0,0,MOD(SUBTOTAL(103,$A$3:$A29),2)=1)</formula>
    </cfRule>
  </conditionalFormatting>
  <conditionalFormatting sqref="A13:A14">
    <cfRule type="expression" dxfId="79" priority="11" stopIfTrue="1">
      <formula>IF(COUNTA($A13)=0,0,MOD(SUBTOTAL(103,$A$3:$A13),2)=1)</formula>
    </cfRule>
  </conditionalFormatting>
  <conditionalFormatting sqref="C13">
    <cfRule type="expression" dxfId="78" priority="7" stopIfTrue="1">
      <formula>IF(COUNTA($A13)=0,0,MOD(SUBTOTAL(103,$A$3:$A13),2)=1)</formula>
    </cfRule>
  </conditionalFormatting>
  <conditionalFormatting sqref="E13">
    <cfRule type="expression" dxfId="77" priority="6" stopIfTrue="1">
      <formula>IF(COUNTA($A13)=0,0,MOD(SUBTOTAL(103,$A$3:$A13),2)=1)</formula>
    </cfRule>
  </conditionalFormatting>
  <conditionalFormatting sqref="I4">
    <cfRule type="expression" dxfId="76" priority="5" stopIfTrue="1">
      <formula>IF(COUNTA($A4)=0,0,MOD(SUBTOTAL(103,$A$3:$A4),2)=1)</formula>
    </cfRule>
  </conditionalFormatting>
  <conditionalFormatting sqref="E4 C4">
    <cfRule type="expression" dxfId="75" priority="4" stopIfTrue="1">
      <formula>IF(COUNTA($A4)=0,0,MOD(SUBTOTAL(103,$A$3:$A4),2)=1)</formula>
    </cfRule>
  </conditionalFormatting>
  <conditionalFormatting sqref="C6">
    <cfRule type="expression" dxfId="74" priority="3" stopIfTrue="1">
      <formula>IF(COUNTA($A6)=0,0,MOD(SUBTOTAL(103,$A$3:$A6),2)=1)</formula>
    </cfRule>
  </conditionalFormatting>
  <conditionalFormatting sqref="C15">
    <cfRule type="expression" dxfId="73" priority="2" stopIfTrue="1">
      <formula>IF(COUNTA($A15)=0,0,MOD(SUBTOTAL(103,$A$3:$A15),2)=1)</formula>
    </cfRule>
  </conditionalFormatting>
  <conditionalFormatting sqref="A3:I3 A35:I40 A7:F12 H7:I12 H6 H15:I34 B15 A16:F34 A6:B6 D6 F6 D15:F15">
    <cfRule type="expression" dxfId="72" priority="20" stopIfTrue="1">
      <formula>IF(COUNTA($A3)=0,0,MOD(SUBTOTAL(103,$A$3:$A3),2)=1)</formula>
    </cfRule>
  </conditionalFormatting>
  <conditionalFormatting sqref="G6:G12 G15:G28 G30:G34">
    <cfRule type="expression" dxfId="71" priority="19" stopIfTrue="1">
      <formula>IF(COUNTA($A6)=0,0,MOD(SUBTOTAL(103,$A$3:$A6),2)=1)</formula>
    </cfRule>
  </conditionalFormatting>
  <conditionalFormatting sqref="A5:F5 H5:I5 H4 A4:B4 D4 F4">
    <cfRule type="expression" dxfId="70" priority="18" stopIfTrue="1">
      <formula>IF(COUNTA($A4)=0,0,MOD(SUBTOTAL(103,$A$3:$A4),2)=1)</formula>
    </cfRule>
  </conditionalFormatting>
  <conditionalFormatting sqref="G4:G5">
    <cfRule type="expression" dxfId="69" priority="17" stopIfTrue="1">
      <formula>IF(COUNTA($A4)=0,0,MOD(SUBTOTAL(103,$A$3:$A4),2)=1)</formula>
    </cfRule>
  </conditionalFormatting>
  <conditionalFormatting sqref="B14:F14 H14:I14 H13 B13 D13 F13">
    <cfRule type="expression" dxfId="68" priority="16" stopIfTrue="1">
      <formula>IF(COUNTA($A13)=0,0,MOD(SUBTOTAL(103,$A$3:$A13),2)=1)</formula>
    </cfRule>
  </conditionalFormatting>
  <conditionalFormatting sqref="G14">
    <cfRule type="expression" dxfId="67" priority="15" stopIfTrue="1">
      <formula>IF(COUNTA($A14)=0,0,MOD(SUBTOTAL(103,$A$3:$A14),2)=1)</formula>
    </cfRule>
  </conditionalFormatting>
  <conditionalFormatting sqref="A15">
    <cfRule type="expression" dxfId="66" priority="12" stopIfTrue="1">
      <formula>IF(COUNTA($A15)=0,0,MOD(SUBTOTAL(103,$A$3:$A15),2)=1)</formula>
    </cfRule>
  </conditionalFormatting>
  <conditionalFormatting sqref="I13">
    <cfRule type="expression" dxfId="65" priority="13" stopIfTrue="1">
      <formula>IF(COUNTA($A13)=0,0,MOD(SUBTOTAL(103,$A$3:$A13),2)=1)</formula>
    </cfRule>
  </conditionalFormatting>
  <conditionalFormatting sqref="G13">
    <cfRule type="expression" dxfId="64" priority="14" stopIfTrue="1">
      <formula>IF(COUNTA($A13)=0,0,MOD(SUBTOTAL(103,$A$3:$A13),2)=1)</formula>
    </cfRule>
  </conditionalFormatting>
  <conditionalFormatting sqref="A46:I50">
    <cfRule type="expression" dxfId="63" priority="1" stopIfTrue="1">
      <formula>IF(COUNTA($A46)=0,0,MOD(SUBTOTAL(103,$A$3:$A46),2)=1)</formula>
    </cfRule>
  </conditionalFormatting>
  <pageMargins left="0.7" right="0.7" top="0.75" bottom="0.75" header="0.3" footer="0.3"/>
  <pageSetup orientation="portrait" r:id="rId1"/>
  <ignoredErrors>
    <ignoredError sqref="C45:I45 C2: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44"/>
  <sheetViews>
    <sheetView zoomScale="120" zoomScaleNormal="120" workbookViewId="0">
      <selection activeCell="I23" sqref="I23"/>
    </sheetView>
  </sheetViews>
  <sheetFormatPr defaultColWidth="9.140625" defaultRowHeight="15" x14ac:dyDescent="0.25"/>
  <cols>
    <col min="1" max="1" width="70.5703125" style="56" customWidth="1"/>
    <col min="2" max="2" width="1.5703125" style="42" customWidth="1"/>
    <col min="3" max="3" width="15.5703125" style="19" customWidth="1"/>
    <col min="4" max="4" width="1.5703125" style="42" customWidth="1"/>
    <col min="5" max="5" width="15.5703125" style="19" customWidth="1"/>
    <col min="6" max="16384" width="9.140625" style="19"/>
  </cols>
  <sheetData>
    <row r="1" spans="1:5" s="17" customFormat="1" ht="22.5" customHeight="1" x14ac:dyDescent="0.15">
      <c r="A1" s="80"/>
      <c r="B1" s="6"/>
      <c r="C1" s="111" t="s">
        <v>148</v>
      </c>
      <c r="D1" s="111"/>
      <c r="E1" s="111"/>
    </row>
    <row r="2" spans="1:5" s="17" customFormat="1" ht="10.5" x14ac:dyDescent="0.15">
      <c r="A2" s="3" t="s">
        <v>113</v>
      </c>
      <c r="B2" s="26"/>
      <c r="C2" s="5" t="s">
        <v>125</v>
      </c>
      <c r="E2" s="5" t="s">
        <v>126</v>
      </c>
    </row>
    <row r="3" spans="1:5" s="54" customFormat="1" ht="12" x14ac:dyDescent="0.2">
      <c r="A3" s="81" t="s">
        <v>81</v>
      </c>
      <c r="B3" s="82"/>
      <c r="C3" s="64"/>
      <c r="D3" s="65"/>
      <c r="E3" s="64"/>
    </row>
    <row r="4" spans="1:5" s="54" customFormat="1" ht="12" x14ac:dyDescent="0.2">
      <c r="A4" s="83" t="s">
        <v>145</v>
      </c>
      <c r="B4" s="82"/>
      <c r="C4" s="84">
        <v>712</v>
      </c>
      <c r="D4" s="65"/>
      <c r="E4" s="84">
        <v>-4193</v>
      </c>
    </row>
    <row r="5" spans="1:5" s="54" customFormat="1" ht="12" x14ac:dyDescent="0.2">
      <c r="A5" s="85" t="s">
        <v>146</v>
      </c>
      <c r="B5" s="82"/>
      <c r="C5" s="64"/>
      <c r="D5" s="65"/>
      <c r="E5" s="64"/>
    </row>
    <row r="6" spans="1:5" s="54" customFormat="1" ht="12" x14ac:dyDescent="0.2">
      <c r="A6" s="86" t="s">
        <v>9</v>
      </c>
      <c r="B6" s="82"/>
      <c r="C6" s="87">
        <v>13180</v>
      </c>
      <c r="D6" s="65"/>
      <c r="E6" s="87">
        <v>11293</v>
      </c>
    </row>
    <row r="7" spans="1:5" s="54" customFormat="1" ht="12" x14ac:dyDescent="0.2">
      <c r="A7" s="86" t="s">
        <v>82</v>
      </c>
      <c r="B7" s="82"/>
      <c r="C7" s="87">
        <v>205</v>
      </c>
      <c r="D7" s="65"/>
      <c r="E7" s="87">
        <v>589</v>
      </c>
    </row>
    <row r="8" spans="1:5" s="54" customFormat="1" ht="12" x14ac:dyDescent="0.2">
      <c r="A8" s="86" t="s">
        <v>83</v>
      </c>
      <c r="B8" s="82"/>
      <c r="C8" s="87">
        <v>5631</v>
      </c>
      <c r="D8" s="65"/>
      <c r="E8" s="87">
        <v>5342</v>
      </c>
    </row>
    <row r="9" spans="1:5" s="54" customFormat="1" ht="12" x14ac:dyDescent="0.2">
      <c r="A9" s="86" t="s">
        <v>2</v>
      </c>
      <c r="B9" s="82"/>
      <c r="C9" s="87">
        <v>20296</v>
      </c>
      <c r="D9" s="65"/>
      <c r="E9" s="87">
        <v>7705</v>
      </c>
    </row>
    <row r="10" spans="1:5" s="54" customFormat="1" ht="12" x14ac:dyDescent="0.2">
      <c r="A10" s="86" t="s">
        <v>84</v>
      </c>
      <c r="B10" s="82"/>
      <c r="C10" s="87">
        <v>-1</v>
      </c>
      <c r="D10" s="65"/>
      <c r="E10" s="87">
        <v>-5961</v>
      </c>
    </row>
    <row r="11" spans="1:5" s="54" customFormat="1" ht="12" x14ac:dyDescent="0.2">
      <c r="A11" s="86" t="s">
        <v>85</v>
      </c>
      <c r="B11" s="82"/>
      <c r="C11" s="87">
        <v>34</v>
      </c>
      <c r="D11" s="65"/>
      <c r="E11" s="88">
        <v>3</v>
      </c>
    </row>
    <row r="12" spans="1:5" s="54" customFormat="1" ht="12" x14ac:dyDescent="0.2">
      <c r="A12" s="83" t="s">
        <v>86</v>
      </c>
      <c r="B12" s="82"/>
      <c r="C12" s="64"/>
      <c r="D12" s="65"/>
      <c r="E12" s="64"/>
    </row>
    <row r="13" spans="1:5" s="54" customFormat="1" ht="12" x14ac:dyDescent="0.2">
      <c r="A13" s="86" t="s">
        <v>87</v>
      </c>
      <c r="B13" s="82"/>
      <c r="C13" s="87">
        <v>24852</v>
      </c>
      <c r="D13" s="65"/>
      <c r="E13" s="87">
        <v>23264</v>
      </c>
    </row>
    <row r="14" spans="1:5" s="54" customFormat="1" ht="12" x14ac:dyDescent="0.2">
      <c r="A14" s="86" t="s">
        <v>52</v>
      </c>
      <c r="B14" s="82"/>
      <c r="C14" s="87">
        <v>-3367</v>
      </c>
      <c r="D14" s="65"/>
      <c r="E14" s="87">
        <v>1817</v>
      </c>
    </row>
    <row r="15" spans="1:5" s="54" customFormat="1" ht="12" x14ac:dyDescent="0.2">
      <c r="A15" s="86" t="s">
        <v>59</v>
      </c>
      <c r="B15" s="82"/>
      <c r="C15" s="87">
        <v>-5067</v>
      </c>
      <c r="D15" s="65"/>
      <c r="E15" s="87">
        <v>-960</v>
      </c>
    </row>
    <row r="16" spans="1:5" s="54" customFormat="1" ht="12" x14ac:dyDescent="0.2">
      <c r="A16" s="86" t="s">
        <v>63</v>
      </c>
      <c r="B16" s="82"/>
      <c r="C16" s="87">
        <v>-967</v>
      </c>
      <c r="D16" s="65"/>
      <c r="E16" s="87">
        <v>-3841</v>
      </c>
    </row>
    <row r="17" spans="1:6" s="54" customFormat="1" ht="12" x14ac:dyDescent="0.2">
      <c r="A17" s="86" t="s">
        <v>64</v>
      </c>
      <c r="B17" s="82"/>
      <c r="C17" s="87">
        <v>1548</v>
      </c>
      <c r="D17" s="65"/>
      <c r="E17" s="87">
        <v>497</v>
      </c>
    </row>
    <row r="18" spans="1:6" s="54" customFormat="1" ht="12" x14ac:dyDescent="0.2">
      <c r="A18" s="86" t="s">
        <v>66</v>
      </c>
      <c r="B18" s="82"/>
      <c r="C18" s="87">
        <v>2999</v>
      </c>
      <c r="D18" s="65"/>
      <c r="E18" s="87">
        <f>131+30</f>
        <v>161</v>
      </c>
    </row>
    <row r="19" spans="1:6" s="54" customFormat="1" ht="12" x14ac:dyDescent="0.2">
      <c r="A19" s="86" t="s">
        <v>67</v>
      </c>
      <c r="B19" s="82"/>
      <c r="C19" s="87">
        <v>-5333</v>
      </c>
      <c r="D19" s="65"/>
      <c r="E19" s="87">
        <v>-2315</v>
      </c>
    </row>
    <row r="20" spans="1:6" s="54" customFormat="1" ht="12" x14ac:dyDescent="0.2">
      <c r="A20" s="89" t="s">
        <v>11</v>
      </c>
      <c r="B20" s="82"/>
      <c r="C20" s="90">
        <f>SUM(C4:C19)</f>
        <v>54722</v>
      </c>
      <c r="D20" s="65"/>
      <c r="E20" s="91">
        <f>SUM(E4:E19)</f>
        <v>33401</v>
      </c>
    </row>
    <row r="21" spans="1:6" s="54" customFormat="1" ht="12" x14ac:dyDescent="0.2">
      <c r="A21" s="81" t="s">
        <v>88</v>
      </c>
      <c r="B21" s="82"/>
      <c r="C21" s="64"/>
      <c r="D21" s="65"/>
      <c r="E21" s="64"/>
    </row>
    <row r="22" spans="1:6" s="54" customFormat="1" ht="12" x14ac:dyDescent="0.2">
      <c r="A22" s="83" t="s">
        <v>12</v>
      </c>
      <c r="B22" s="82"/>
      <c r="C22" s="87">
        <v>-5391</v>
      </c>
      <c r="D22" s="65"/>
      <c r="E22" s="71">
        <v>-2530</v>
      </c>
    </row>
    <row r="23" spans="1:6" s="54" customFormat="1" ht="12" x14ac:dyDescent="0.2">
      <c r="A23" s="83" t="s">
        <v>89</v>
      </c>
      <c r="B23" s="82"/>
      <c r="C23" s="87">
        <v>-344</v>
      </c>
      <c r="D23" s="65"/>
      <c r="E23" s="75">
        <v>-433</v>
      </c>
    </row>
    <row r="24" spans="1:6" s="54" customFormat="1" ht="12" x14ac:dyDescent="0.2">
      <c r="A24" s="83" t="s">
        <v>147</v>
      </c>
      <c r="B24" s="82"/>
      <c r="C24" s="88">
        <v>0</v>
      </c>
      <c r="D24" s="65"/>
      <c r="E24" s="75">
        <v>-2270</v>
      </c>
    </row>
    <row r="25" spans="1:6" s="54" customFormat="1" ht="12" x14ac:dyDescent="0.2">
      <c r="A25" s="83" t="s">
        <v>90</v>
      </c>
      <c r="B25" s="82"/>
      <c r="C25" s="88">
        <v>-45</v>
      </c>
      <c r="D25" s="65"/>
      <c r="E25" s="88">
        <v>142</v>
      </c>
    </row>
    <row r="26" spans="1:6" s="54" customFormat="1" ht="12" x14ac:dyDescent="0.2">
      <c r="A26" s="89" t="s">
        <v>91</v>
      </c>
      <c r="B26" s="82"/>
      <c r="C26" s="90">
        <f>SUM(C22:C25)</f>
        <v>-5780</v>
      </c>
      <c r="D26" s="65"/>
      <c r="E26" s="90">
        <f>SUM(E22:E25)</f>
        <v>-5091</v>
      </c>
    </row>
    <row r="27" spans="1:6" s="54" customFormat="1" ht="12" x14ac:dyDescent="0.2">
      <c r="A27" s="81" t="s">
        <v>92</v>
      </c>
      <c r="B27" s="82"/>
      <c r="C27" s="64"/>
      <c r="D27" s="65"/>
      <c r="E27" s="87"/>
    </row>
    <row r="28" spans="1:6" s="54" customFormat="1" ht="12" x14ac:dyDescent="0.2">
      <c r="A28" s="83" t="s">
        <v>93</v>
      </c>
      <c r="B28" s="82"/>
      <c r="C28" s="88">
        <v>-30000</v>
      </c>
      <c r="D28" s="65"/>
      <c r="E28" s="88">
        <v>0</v>
      </c>
    </row>
    <row r="29" spans="1:6" s="54" customFormat="1" ht="12" x14ac:dyDescent="0.2">
      <c r="A29" s="83" t="s">
        <v>94</v>
      </c>
      <c r="B29" s="82"/>
      <c r="C29" s="87">
        <v>885</v>
      </c>
      <c r="D29" s="65"/>
      <c r="E29" s="87">
        <v>477</v>
      </c>
      <c r="F29" s="55"/>
    </row>
    <row r="30" spans="1:6" s="54" customFormat="1" ht="12" x14ac:dyDescent="0.2">
      <c r="A30" s="83" t="s">
        <v>95</v>
      </c>
      <c r="B30" s="82"/>
      <c r="C30" s="88">
        <v>-206</v>
      </c>
      <c r="D30" s="65"/>
      <c r="E30" s="88">
        <v>-210</v>
      </c>
    </row>
    <row r="31" spans="1:6" s="54" customFormat="1" ht="12" x14ac:dyDescent="0.2">
      <c r="A31" s="89" t="s">
        <v>121</v>
      </c>
      <c r="B31" s="82"/>
      <c r="C31" s="90">
        <f>SUM(C28:C30)</f>
        <v>-29321</v>
      </c>
      <c r="D31" s="65"/>
      <c r="E31" s="90">
        <f>SUM(E28:E30)</f>
        <v>267</v>
      </c>
      <c r="F31" s="55"/>
    </row>
    <row r="32" spans="1:6" s="54" customFormat="1" ht="12" x14ac:dyDescent="0.2">
      <c r="A32" s="81" t="s">
        <v>96</v>
      </c>
      <c r="B32" s="82"/>
      <c r="C32" s="90">
        <v>-847</v>
      </c>
      <c r="D32" s="65"/>
      <c r="E32" s="91">
        <v>-1148</v>
      </c>
      <c r="F32" s="55"/>
    </row>
    <row r="33" spans="1:5" s="54" customFormat="1" ht="12" x14ac:dyDescent="0.2">
      <c r="A33" s="81" t="s">
        <v>97</v>
      </c>
      <c r="B33" s="82"/>
      <c r="C33" s="92">
        <f>+C32+C31+C26+C20</f>
        <v>18774</v>
      </c>
      <c r="D33" s="65"/>
      <c r="E33" s="87">
        <f>+E32+E31+E26+E20</f>
        <v>27429</v>
      </c>
    </row>
    <row r="34" spans="1:5" s="54" customFormat="1" ht="12" x14ac:dyDescent="0.2">
      <c r="A34" s="81" t="s">
        <v>98</v>
      </c>
      <c r="B34" s="82"/>
      <c r="C34" s="87">
        <v>241547</v>
      </c>
      <c r="D34" s="65"/>
      <c r="E34" s="87">
        <v>223497</v>
      </c>
    </row>
    <row r="35" spans="1:5" s="54" customFormat="1" ht="12.75" thickBot="1" x14ac:dyDescent="0.25">
      <c r="A35" s="81" t="s">
        <v>99</v>
      </c>
      <c r="B35" s="82"/>
      <c r="C35" s="93">
        <f>+C34+C33</f>
        <v>260321</v>
      </c>
      <c r="D35" s="65"/>
      <c r="E35" s="93">
        <f>SUM(E33:E34)</f>
        <v>250926</v>
      </c>
    </row>
    <row r="36" spans="1:5" s="54" customFormat="1" ht="12.75" thickTop="1" x14ac:dyDescent="0.2">
      <c r="A36" s="81" t="s">
        <v>122</v>
      </c>
      <c r="B36" s="82"/>
      <c r="C36" s="64"/>
      <c r="D36" s="65"/>
      <c r="E36" s="64"/>
    </row>
    <row r="37" spans="1:5" s="54" customFormat="1" ht="12" x14ac:dyDescent="0.2">
      <c r="A37" s="83" t="s">
        <v>100</v>
      </c>
      <c r="B37" s="82"/>
      <c r="C37" s="69">
        <v>339</v>
      </c>
      <c r="D37" s="65"/>
      <c r="E37" s="84">
        <v>306</v>
      </c>
    </row>
    <row r="38" spans="1:5" s="54" customFormat="1" ht="12" x14ac:dyDescent="0.2">
      <c r="A38" s="83" t="s">
        <v>101</v>
      </c>
      <c r="B38" s="82"/>
      <c r="C38" s="69">
        <v>3744</v>
      </c>
      <c r="D38" s="65"/>
      <c r="E38" s="84">
        <v>9491</v>
      </c>
    </row>
    <row r="39" spans="1:5" s="54" customFormat="1" ht="12" x14ac:dyDescent="0.2">
      <c r="A39" s="81" t="s">
        <v>102</v>
      </c>
      <c r="B39" s="82"/>
      <c r="C39" s="64"/>
      <c r="D39" s="65"/>
      <c r="E39" s="64"/>
    </row>
    <row r="40" spans="1:5" s="54" customFormat="1" ht="12" x14ac:dyDescent="0.2">
      <c r="A40" s="83" t="s">
        <v>103</v>
      </c>
      <c r="B40" s="82"/>
      <c r="C40" s="94">
        <v>0</v>
      </c>
      <c r="D40" s="65"/>
      <c r="E40" s="84">
        <v>100</v>
      </c>
    </row>
    <row r="41" spans="1:5" s="54" customFormat="1" ht="24" x14ac:dyDescent="0.2">
      <c r="A41" s="85" t="s">
        <v>123</v>
      </c>
      <c r="B41" s="82"/>
      <c r="C41" s="84">
        <v>631</v>
      </c>
      <c r="D41" s="65"/>
      <c r="E41" s="84">
        <v>343</v>
      </c>
    </row>
    <row r="44" spans="1:5" x14ac:dyDescent="0.25">
      <c r="A44" s="19"/>
      <c r="B44" s="19"/>
      <c r="C44" s="32"/>
      <c r="D44" s="19"/>
    </row>
  </sheetData>
  <mergeCells count="1">
    <mergeCell ref="C1:E1"/>
  </mergeCells>
  <conditionalFormatting sqref="A3:E7 A9:E41">
    <cfRule type="expression" dxfId="62" priority="2" stopIfTrue="1">
      <formula>IF(COUNTA($A3)=0,0,MOD(SUBTOTAL(103,$A$3:$A3),2)=1)</formula>
    </cfRule>
  </conditionalFormatting>
  <conditionalFormatting sqref="A8:E8">
    <cfRule type="expression" dxfId="61" priority="1" stopIfTrue="1">
      <formula>IF(COUNTA($A8)=0,0,MOD(SUBTOTAL(103,$A$3:$A8),2)=1)</formula>
    </cfRule>
  </conditionalFormatting>
  <pageMargins left="0.7" right="0.7" top="0.75" bottom="0.75" header="0.3" footer="0.3"/>
  <pageSetup orientation="portrait" r:id="rId1"/>
  <ignoredErrors>
    <ignoredError sqref="C2: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17"/>
  <sheetViews>
    <sheetView zoomScale="120" zoomScaleNormal="120" workbookViewId="0">
      <selection activeCell="A21" sqref="A21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  <col min="10" max="10" width="4.570312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15.75" customHeight="1" x14ac:dyDescent="0.25">
      <c r="A2" s="1"/>
      <c r="B2" s="2"/>
      <c r="C2" s="109" t="s">
        <v>134</v>
      </c>
      <c r="D2" s="109"/>
      <c r="E2" s="109"/>
      <c r="F2" s="96"/>
      <c r="G2" s="109" t="s">
        <v>135</v>
      </c>
      <c r="H2" s="109"/>
      <c r="I2" s="109"/>
    </row>
    <row r="3" spans="1:9" x14ac:dyDescent="0.25">
      <c r="A3" s="3" t="s">
        <v>1</v>
      </c>
      <c r="B3" s="4"/>
      <c r="C3" s="5" t="s">
        <v>125</v>
      </c>
      <c r="D3" s="6"/>
      <c r="E3" s="5" t="s">
        <v>126</v>
      </c>
      <c r="F3" s="6"/>
      <c r="G3" s="5" t="s">
        <v>125</v>
      </c>
      <c r="H3" s="6"/>
      <c r="I3" s="5" t="s">
        <v>126</v>
      </c>
    </row>
    <row r="4" spans="1:9" x14ac:dyDescent="0.25">
      <c r="A4" s="7" t="s">
        <v>131</v>
      </c>
      <c r="B4" s="7"/>
      <c r="C4" s="8">
        <v>-13648</v>
      </c>
      <c r="D4" s="9"/>
      <c r="E4" s="8">
        <v>-10223</v>
      </c>
      <c r="F4" s="9"/>
      <c r="G4" s="8">
        <v>712</v>
      </c>
      <c r="H4" s="9"/>
      <c r="I4" s="8">
        <v>-4193</v>
      </c>
    </row>
    <row r="5" spans="1:9" x14ac:dyDescent="0.25">
      <c r="A5" s="7" t="s">
        <v>2</v>
      </c>
      <c r="B5" s="7"/>
      <c r="C5" s="10">
        <v>10648</v>
      </c>
      <c r="D5" s="9"/>
      <c r="E5" s="10">
        <v>4534</v>
      </c>
      <c r="F5" s="9"/>
      <c r="G5" s="10">
        <v>20296</v>
      </c>
      <c r="H5" s="9"/>
      <c r="I5" s="10">
        <v>7705</v>
      </c>
    </row>
    <row r="6" spans="1:9" x14ac:dyDescent="0.25">
      <c r="A6" s="7" t="s">
        <v>3</v>
      </c>
      <c r="B6" s="7"/>
      <c r="C6" s="10">
        <v>4615</v>
      </c>
      <c r="D6" s="9"/>
      <c r="E6" s="10">
        <v>3692</v>
      </c>
      <c r="F6" s="9"/>
      <c r="G6" s="10">
        <v>9492</v>
      </c>
      <c r="H6" s="9"/>
      <c r="I6" s="10">
        <v>7532</v>
      </c>
    </row>
    <row r="7" spans="1:9" x14ac:dyDescent="0.25">
      <c r="A7" s="7" t="s">
        <v>109</v>
      </c>
      <c r="B7" s="7"/>
      <c r="C7" s="11">
        <v>2837</v>
      </c>
      <c r="D7" s="9"/>
      <c r="E7" s="11">
        <v>2689</v>
      </c>
      <c r="F7" s="9"/>
      <c r="G7" s="11">
        <v>5637</v>
      </c>
      <c r="H7" s="9"/>
      <c r="I7" s="11">
        <v>5337</v>
      </c>
    </row>
    <row r="8" spans="1:9" x14ac:dyDescent="0.25">
      <c r="A8" s="7" t="s">
        <v>124</v>
      </c>
      <c r="B8" s="7"/>
      <c r="C8" s="11">
        <v>1732</v>
      </c>
      <c r="D8" s="9"/>
      <c r="E8" s="11">
        <v>0</v>
      </c>
      <c r="F8" s="9"/>
      <c r="G8" s="11">
        <v>5078</v>
      </c>
      <c r="H8" s="9"/>
      <c r="I8" s="11">
        <v>0</v>
      </c>
    </row>
    <row r="9" spans="1:9" x14ac:dyDescent="0.25">
      <c r="A9" s="7" t="s">
        <v>132</v>
      </c>
      <c r="B9" s="7"/>
      <c r="C9" s="11">
        <v>0</v>
      </c>
      <c r="D9" s="9"/>
      <c r="E9" s="11">
        <v>578</v>
      </c>
      <c r="F9" s="9"/>
      <c r="G9" s="11">
        <v>0</v>
      </c>
      <c r="H9" s="9"/>
      <c r="I9" s="11">
        <v>578</v>
      </c>
    </row>
    <row r="10" spans="1:9" x14ac:dyDescent="0.25">
      <c r="A10" s="7" t="s">
        <v>110</v>
      </c>
      <c r="B10" s="7"/>
      <c r="C10" s="11">
        <v>-601</v>
      </c>
      <c r="D10" s="9"/>
      <c r="E10" s="11">
        <v>1718</v>
      </c>
      <c r="F10" s="9"/>
      <c r="G10" s="11">
        <v>-9678</v>
      </c>
      <c r="H10" s="9"/>
      <c r="I10" s="11">
        <v>1081</v>
      </c>
    </row>
    <row r="11" spans="1:9" ht="15.75" thickBot="1" x14ac:dyDescent="0.3">
      <c r="A11" s="12" t="s">
        <v>105</v>
      </c>
      <c r="B11" s="7"/>
      <c r="C11" s="13">
        <v>5583</v>
      </c>
      <c r="D11" s="9"/>
      <c r="E11" s="13">
        <v>2988</v>
      </c>
      <c r="F11" s="9"/>
      <c r="G11" s="13">
        <v>31537</v>
      </c>
      <c r="H11" s="9"/>
      <c r="I11" s="13">
        <v>18040</v>
      </c>
    </row>
    <row r="12" spans="1:9" ht="15.75" thickTop="1" x14ac:dyDescent="0.25">
      <c r="A12" s="12"/>
      <c r="B12" s="7"/>
      <c r="C12" s="10"/>
      <c r="D12" s="9"/>
      <c r="E12" s="10"/>
      <c r="F12" s="9"/>
      <c r="G12" s="10"/>
      <c r="H12" s="9"/>
      <c r="I12" s="10"/>
    </row>
    <row r="13" spans="1:9" x14ac:dyDescent="0.25">
      <c r="A13" s="7" t="s">
        <v>133</v>
      </c>
      <c r="B13" s="7"/>
      <c r="C13" s="14">
        <v>-0.1813374433652658</v>
      </c>
      <c r="D13" s="15"/>
      <c r="E13" s="14">
        <v>-0.14004301428786695</v>
      </c>
      <c r="F13" s="15"/>
      <c r="G13" s="14">
        <v>8.916607180874378E-3</v>
      </c>
      <c r="H13" s="15"/>
      <c r="I13" s="14">
        <v>-5.7587452445372264E-2</v>
      </c>
    </row>
    <row r="14" spans="1:9" x14ac:dyDescent="0.25">
      <c r="A14" s="7" t="s">
        <v>106</v>
      </c>
      <c r="B14" s="7"/>
      <c r="C14" s="14">
        <v>6.6942446043165474E-2</v>
      </c>
      <c r="D14" s="15"/>
      <c r="E14" s="14">
        <v>3.7026022304832713E-2</v>
      </c>
      <c r="F14" s="15"/>
      <c r="G14" s="14">
        <v>0.37814148681055154</v>
      </c>
      <c r="H14" s="15"/>
      <c r="I14" s="14">
        <v>0.22354399008674103</v>
      </c>
    </row>
    <row r="15" spans="1:9" x14ac:dyDescent="0.25">
      <c r="A15" s="12"/>
      <c r="B15" s="7"/>
      <c r="C15" s="10"/>
      <c r="D15" s="9"/>
      <c r="E15" s="10"/>
      <c r="F15" s="9"/>
      <c r="G15" s="10"/>
      <c r="H15" s="9"/>
      <c r="I15" s="10"/>
    </row>
    <row r="16" spans="1:9" x14ac:dyDescent="0.25">
      <c r="A16" s="7" t="s">
        <v>4</v>
      </c>
      <c r="B16" s="7"/>
      <c r="C16" s="10">
        <v>75263</v>
      </c>
      <c r="D16" s="16"/>
      <c r="E16" s="10">
        <v>72999</v>
      </c>
      <c r="F16" s="16"/>
      <c r="G16" s="10">
        <v>79851</v>
      </c>
      <c r="H16" s="16"/>
      <c r="I16" s="10">
        <v>72811</v>
      </c>
    </row>
    <row r="17" spans="1:9" x14ac:dyDescent="0.25">
      <c r="A17" s="7" t="s">
        <v>5</v>
      </c>
      <c r="B17" s="7"/>
      <c r="C17" s="10">
        <v>83400</v>
      </c>
      <c r="D17" s="16"/>
      <c r="E17" s="10">
        <v>80700</v>
      </c>
      <c r="F17" s="16"/>
      <c r="G17" s="10">
        <v>83400</v>
      </c>
      <c r="H17" s="16"/>
      <c r="I17" s="10">
        <v>80700</v>
      </c>
    </row>
  </sheetData>
  <mergeCells count="3">
    <mergeCell ref="C2:E2"/>
    <mergeCell ref="C1:I1"/>
    <mergeCell ref="G2:I2"/>
  </mergeCells>
  <conditionalFormatting sqref="I5 G5 E5">
    <cfRule type="expression" dxfId="60" priority="4" stopIfTrue="1">
      <formula>IF(COUNTA($A5)=0,0,MOD(SUBTOTAL(103,$A$4:$A5),2)=1)</formula>
    </cfRule>
  </conditionalFormatting>
  <conditionalFormatting sqref="A8:I8 C10">
    <cfRule type="expression" dxfId="59" priority="3" stopIfTrue="1">
      <formula>IF(COUNTA($A8)=0,0,MOD(SUBTOTAL(103,$A$4:$A8),2)=1)</formula>
    </cfRule>
  </conditionalFormatting>
  <conditionalFormatting sqref="B9:I9">
    <cfRule type="expression" dxfId="58" priority="2" stopIfTrue="1">
      <formula>IF(COUNTA($A9)=0,0,MOD(SUBTOTAL(103,$A$4:$A9),2)=1)</formula>
    </cfRule>
  </conditionalFormatting>
  <conditionalFormatting sqref="A9">
    <cfRule type="expression" dxfId="57" priority="1" stopIfTrue="1">
      <formula>IF(COUNTA($A9)=0,0,MOD(SUBTOTAL(103,$A$4:$A9),2)=1)</formula>
    </cfRule>
  </conditionalFormatting>
  <conditionalFormatting sqref="A4:I4 A5:B5 D5 F5 H5 A6:I7 A11:I17 A10:B10 D10:I10">
    <cfRule type="expression" dxfId="56" priority="6" stopIfTrue="1">
      <formula>IF(COUNTA($A4)=0,0,MOD(SUBTOTAL(103,$A$4:$A4),2)=1)</formula>
    </cfRule>
  </conditionalFormatting>
  <conditionalFormatting sqref="C5">
    <cfRule type="expression" dxfId="55" priority="5" stopIfTrue="1">
      <formula>IF(COUNTA($A5)=0,0,MOD(SUBTOTAL(103,$A$4:$A5),2)=1)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I3 C3:G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020-BC71-4FFF-A37D-77AD1A23B481}">
  <dimension ref="A1:I12"/>
  <sheetViews>
    <sheetView zoomScale="110" zoomScaleNormal="110" workbookViewId="0">
      <selection activeCell="C3" sqref="C3:I3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7109375" customWidth="1"/>
    <col min="7" max="7" width="15.7109375" customWidth="1"/>
    <col min="8" max="8" width="1.7109375" customWidth="1"/>
    <col min="9" max="9" width="15.710937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14.25" customHeight="1" x14ac:dyDescent="0.25">
      <c r="A2" s="1"/>
      <c r="B2" s="2"/>
      <c r="C2" s="109" t="s">
        <v>134</v>
      </c>
      <c r="D2" s="109"/>
      <c r="E2" s="109"/>
      <c r="F2" s="96"/>
      <c r="G2" s="109" t="s">
        <v>135</v>
      </c>
      <c r="H2" s="109"/>
      <c r="I2" s="109"/>
    </row>
    <row r="3" spans="1:9" x14ac:dyDescent="0.25">
      <c r="A3" s="3" t="s">
        <v>6</v>
      </c>
      <c r="B3" s="4"/>
      <c r="C3" s="5" t="s">
        <v>125</v>
      </c>
      <c r="D3" s="6"/>
      <c r="E3" s="5" t="s">
        <v>126</v>
      </c>
      <c r="F3" s="6"/>
      <c r="G3" s="5" t="s">
        <v>125</v>
      </c>
      <c r="H3" s="6"/>
      <c r="I3" s="5" t="s">
        <v>126</v>
      </c>
    </row>
    <row r="4" spans="1:9" x14ac:dyDescent="0.25">
      <c r="A4" s="7" t="s">
        <v>131</v>
      </c>
      <c r="B4" s="7"/>
      <c r="C4" s="8">
        <v>-13648</v>
      </c>
      <c r="D4" s="9"/>
      <c r="E4" s="8">
        <v>-10223</v>
      </c>
      <c r="F4" s="9"/>
      <c r="G4" s="8">
        <v>712</v>
      </c>
      <c r="H4" s="9"/>
      <c r="I4" s="8">
        <v>-4193</v>
      </c>
    </row>
    <row r="5" spans="1:9" x14ac:dyDescent="0.25">
      <c r="A5" s="7" t="s">
        <v>7</v>
      </c>
      <c r="B5" s="9"/>
      <c r="C5" s="10">
        <v>1361</v>
      </c>
      <c r="D5" s="16"/>
      <c r="E5" s="10">
        <v>2768</v>
      </c>
      <c r="F5" s="16"/>
      <c r="G5" s="10">
        <v>1402</v>
      </c>
      <c r="H5" s="16"/>
      <c r="I5" s="10">
        <v>7420</v>
      </c>
    </row>
    <row r="6" spans="1:9" x14ac:dyDescent="0.25">
      <c r="A6" s="7" t="s">
        <v>2</v>
      </c>
      <c r="B6" s="9"/>
      <c r="C6" s="10">
        <v>10648</v>
      </c>
      <c r="D6" s="16"/>
      <c r="E6" s="10">
        <v>4534</v>
      </c>
      <c r="F6" s="16"/>
      <c r="G6" s="10">
        <v>20296</v>
      </c>
      <c r="H6" s="16"/>
      <c r="I6" s="10">
        <v>7705</v>
      </c>
    </row>
    <row r="7" spans="1:9" x14ac:dyDescent="0.25">
      <c r="A7" s="7" t="s">
        <v>8</v>
      </c>
      <c r="B7" s="9"/>
      <c r="C7" s="10">
        <v>2988</v>
      </c>
      <c r="D7" s="16"/>
      <c r="E7" s="10">
        <v>2843</v>
      </c>
      <c r="F7" s="16"/>
      <c r="G7" s="10">
        <v>5961</v>
      </c>
      <c r="H7" s="16"/>
      <c r="I7" s="10">
        <v>5656</v>
      </c>
    </row>
    <row r="8" spans="1:9" x14ac:dyDescent="0.25">
      <c r="A8" s="7" t="s">
        <v>9</v>
      </c>
      <c r="B8" s="9"/>
      <c r="C8" s="10">
        <v>6494</v>
      </c>
      <c r="D8" s="16"/>
      <c r="E8" s="10">
        <v>5633</v>
      </c>
      <c r="F8" s="16"/>
      <c r="G8" s="10">
        <v>13180</v>
      </c>
      <c r="H8" s="16"/>
      <c r="I8" s="10">
        <v>11293</v>
      </c>
    </row>
    <row r="9" spans="1:9" x14ac:dyDescent="0.25">
      <c r="A9" s="7" t="s">
        <v>124</v>
      </c>
      <c r="B9" s="9"/>
      <c r="C9" s="10">
        <v>1732</v>
      </c>
      <c r="D9" s="16"/>
      <c r="E9" s="11">
        <v>0</v>
      </c>
      <c r="F9" s="16"/>
      <c r="G9" s="10">
        <v>5078</v>
      </c>
      <c r="H9" s="16"/>
      <c r="I9" s="11">
        <v>0</v>
      </c>
    </row>
    <row r="10" spans="1:9" x14ac:dyDescent="0.25">
      <c r="A10" s="7" t="s">
        <v>111</v>
      </c>
      <c r="B10" s="9"/>
      <c r="C10" s="10">
        <v>-79</v>
      </c>
      <c r="D10" s="16"/>
      <c r="E10" s="10">
        <v>194</v>
      </c>
      <c r="F10" s="16"/>
      <c r="G10" s="10">
        <v>-173</v>
      </c>
      <c r="H10" s="16"/>
      <c r="I10" s="10">
        <v>-460</v>
      </c>
    </row>
    <row r="11" spans="1:9" ht="15.75" thickBot="1" x14ac:dyDescent="0.3">
      <c r="A11" s="12" t="s">
        <v>10</v>
      </c>
      <c r="B11" s="9"/>
      <c r="C11" s="13">
        <v>9496</v>
      </c>
      <c r="D11" s="9"/>
      <c r="E11" s="13">
        <v>5749</v>
      </c>
      <c r="F11" s="9"/>
      <c r="G11" s="13">
        <v>46456</v>
      </c>
      <c r="H11" s="9"/>
      <c r="I11" s="13">
        <v>27421</v>
      </c>
    </row>
    <row r="12" spans="1:9" ht="15.75" thickTop="1" x14ac:dyDescent="0.25"/>
  </sheetData>
  <mergeCells count="3">
    <mergeCell ref="C2:E2"/>
    <mergeCell ref="C1:I1"/>
    <mergeCell ref="G2:I2"/>
  </mergeCells>
  <conditionalFormatting sqref="I9">
    <cfRule type="expression" dxfId="54" priority="1" stopIfTrue="1">
      <formula>IF(COUNTA($A9)=0,0,MOD(SUBTOTAL(103,$A$4:$A9),2)=1)</formula>
    </cfRule>
  </conditionalFormatting>
  <conditionalFormatting sqref="A8:I8 A9:D9 F9:H9">
    <cfRule type="expression" dxfId="53" priority="3" stopIfTrue="1">
      <formula>IF(COUNTA($A8)=0,0,MOD(SUBTOTAL(103,$A$4:$A8),2)=1)</formula>
    </cfRule>
  </conditionalFormatting>
  <conditionalFormatting sqref="E9">
    <cfRule type="expression" dxfId="52" priority="2" stopIfTrue="1">
      <formula>IF(COUNTA($A9)=0,0,MOD(SUBTOTAL(103,$A$4:$A9),2)=1)</formula>
    </cfRule>
  </conditionalFormatting>
  <conditionalFormatting sqref="A4:I7 A10:I11">
    <cfRule type="expression" dxfId="51" priority="4" stopIfTrue="1">
      <formula>IF(COUNTA($A4)=0,0,MOD(SUBTOTAL(103,$A$4:$A4),2)=1)</formula>
    </cfRule>
  </conditionalFormatting>
  <pageMargins left="0.7" right="0.7" top="0.75" bottom="0.75" header="0.3" footer="0.3"/>
  <ignoredErrors>
    <ignoredError sqref="C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10" zoomScaleNormal="110" workbookViewId="0">
      <selection activeCell="C3" sqref="C3:I3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7109375" customWidth="1"/>
    <col min="7" max="7" width="15.7109375" customWidth="1"/>
    <col min="8" max="8" width="1.7109375" customWidth="1"/>
    <col min="9" max="9" width="15.7109375" customWidth="1"/>
  </cols>
  <sheetData>
    <row r="1" spans="1:9" ht="15" customHeight="1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15" customHeight="1" x14ac:dyDescent="0.25">
      <c r="A2" s="1"/>
      <c r="B2" s="2"/>
      <c r="C2" s="112" t="s">
        <v>134</v>
      </c>
      <c r="D2" s="112"/>
      <c r="E2" s="112"/>
      <c r="F2" s="1"/>
      <c r="G2" s="112" t="s">
        <v>135</v>
      </c>
      <c r="H2" s="112"/>
      <c r="I2" s="112"/>
    </row>
    <row r="3" spans="1:9" ht="15" customHeight="1" x14ac:dyDescent="0.25">
      <c r="A3" s="3" t="s">
        <v>6</v>
      </c>
      <c r="B3" s="2"/>
      <c r="C3" s="5" t="s">
        <v>125</v>
      </c>
      <c r="D3" s="6"/>
      <c r="E3" s="5" t="s">
        <v>126</v>
      </c>
      <c r="F3" s="17"/>
      <c r="G3" s="5" t="s">
        <v>125</v>
      </c>
      <c r="H3" s="6"/>
      <c r="I3" s="5" t="s">
        <v>126</v>
      </c>
    </row>
    <row r="4" spans="1:9" x14ac:dyDescent="0.25">
      <c r="A4" s="7" t="s">
        <v>11</v>
      </c>
      <c r="B4" s="9"/>
      <c r="C4" s="8">
        <v>18151</v>
      </c>
      <c r="D4" s="9"/>
      <c r="E4" s="8">
        <v>5365</v>
      </c>
      <c r="F4" s="9"/>
      <c r="G4" s="8">
        <v>54722</v>
      </c>
      <c r="H4" s="9"/>
      <c r="I4" s="8">
        <v>33401</v>
      </c>
    </row>
    <row r="5" spans="1:9" x14ac:dyDescent="0.25">
      <c r="A5" s="7" t="s">
        <v>12</v>
      </c>
      <c r="B5" s="9"/>
      <c r="C5" s="11">
        <v>-2352</v>
      </c>
      <c r="D5" s="9"/>
      <c r="E5" s="11">
        <v>-886</v>
      </c>
      <c r="F5" s="9"/>
      <c r="G5" s="11">
        <v>-5391</v>
      </c>
      <c r="H5" s="9"/>
      <c r="I5" s="11">
        <v>-2530</v>
      </c>
    </row>
    <row r="6" spans="1:9" ht="15.75" thickBot="1" x14ac:dyDescent="0.3">
      <c r="A6" s="12" t="s">
        <v>136</v>
      </c>
      <c r="B6" s="9"/>
      <c r="C6" s="13">
        <v>15799</v>
      </c>
      <c r="D6" s="9"/>
      <c r="E6" s="13">
        <v>4479</v>
      </c>
      <c r="F6" s="9"/>
      <c r="G6" s="13">
        <v>49331</v>
      </c>
      <c r="H6" s="9"/>
      <c r="I6" s="13">
        <v>30871</v>
      </c>
    </row>
    <row r="7" spans="1:9" ht="15.75" thickTop="1" x14ac:dyDescent="0.25"/>
  </sheetData>
  <mergeCells count="3">
    <mergeCell ref="C2:E2"/>
    <mergeCell ref="C1:I1"/>
    <mergeCell ref="G2:I2"/>
  </mergeCells>
  <conditionalFormatting sqref="A4:I6">
    <cfRule type="expression" dxfId="50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1"/>
  <sheetViews>
    <sheetView zoomScale="110" zoomScaleNormal="110" workbookViewId="0">
      <selection activeCell="H29" sqref="H29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21" customHeight="1" x14ac:dyDescent="0.25">
      <c r="A2" s="1"/>
      <c r="B2" s="2"/>
      <c r="C2" s="113" t="s">
        <v>137</v>
      </c>
      <c r="D2" s="113"/>
      <c r="E2" s="113"/>
      <c r="F2" s="95"/>
      <c r="G2" s="113" t="s">
        <v>108</v>
      </c>
      <c r="H2" s="113"/>
      <c r="I2" s="113"/>
    </row>
    <row r="3" spans="1:9" x14ac:dyDescent="0.25">
      <c r="A3" s="3" t="s">
        <v>6</v>
      </c>
      <c r="B3" s="4"/>
      <c r="C3" s="5" t="s">
        <v>18</v>
      </c>
      <c r="D3" s="6"/>
      <c r="E3" s="5" t="s">
        <v>19</v>
      </c>
      <c r="F3" s="6"/>
      <c r="G3" s="5" t="s">
        <v>18</v>
      </c>
      <c r="H3" s="6"/>
      <c r="I3" s="5" t="s">
        <v>19</v>
      </c>
    </row>
    <row r="4" spans="1:9" x14ac:dyDescent="0.25">
      <c r="A4" s="7" t="s">
        <v>20</v>
      </c>
      <c r="B4" s="7"/>
      <c r="C4" s="8">
        <v>-22800</v>
      </c>
      <c r="D4" s="9"/>
      <c r="E4" s="8">
        <v>-20900</v>
      </c>
      <c r="F4" s="7"/>
      <c r="G4" s="8">
        <v>-31600</v>
      </c>
      <c r="H4" s="9"/>
      <c r="I4" s="8">
        <v>-26800</v>
      </c>
    </row>
    <row r="5" spans="1:9" x14ac:dyDescent="0.25">
      <c r="A5" s="7" t="s">
        <v>2</v>
      </c>
      <c r="B5" s="7"/>
      <c r="C5" s="10">
        <v>11700</v>
      </c>
      <c r="D5" s="9"/>
      <c r="E5" s="10">
        <v>11700</v>
      </c>
      <c r="F5" s="7"/>
      <c r="G5" s="10">
        <v>43700</v>
      </c>
      <c r="H5" s="9"/>
      <c r="I5" s="10">
        <v>43700</v>
      </c>
    </row>
    <row r="6" spans="1:9" x14ac:dyDescent="0.25">
      <c r="A6" s="7" t="s">
        <v>3</v>
      </c>
      <c r="B6" s="7"/>
      <c r="C6" s="10">
        <v>4500</v>
      </c>
      <c r="D6" s="9"/>
      <c r="E6" s="10">
        <v>4500</v>
      </c>
      <c r="F6" s="7"/>
      <c r="G6" s="10">
        <v>17600</v>
      </c>
      <c r="H6" s="9"/>
      <c r="I6" s="10">
        <v>17600</v>
      </c>
    </row>
    <row r="7" spans="1:9" x14ac:dyDescent="0.25">
      <c r="A7" s="7" t="s">
        <v>109</v>
      </c>
      <c r="B7" s="7"/>
      <c r="C7" s="10">
        <v>2900</v>
      </c>
      <c r="D7" s="9"/>
      <c r="E7" s="10">
        <v>2900</v>
      </c>
      <c r="F7" s="7"/>
      <c r="G7" s="10">
        <v>11400</v>
      </c>
      <c r="H7" s="9"/>
      <c r="I7" s="10">
        <v>11400</v>
      </c>
    </row>
    <row r="8" spans="1:9" x14ac:dyDescent="0.25">
      <c r="A8" s="7" t="s">
        <v>124</v>
      </c>
      <c r="B8" s="7"/>
      <c r="C8" s="10">
        <v>500</v>
      </c>
      <c r="D8" s="9"/>
      <c r="E8" s="10">
        <v>500</v>
      </c>
      <c r="F8" s="7"/>
      <c r="G8" s="10">
        <v>5600</v>
      </c>
      <c r="H8" s="9"/>
      <c r="I8" s="10">
        <v>5600</v>
      </c>
    </row>
    <row r="9" spans="1:9" x14ac:dyDescent="0.25">
      <c r="A9" s="7" t="s">
        <v>110</v>
      </c>
      <c r="B9" s="7"/>
      <c r="C9" s="10">
        <v>3300</v>
      </c>
      <c r="D9" s="9"/>
      <c r="E9" s="10">
        <v>2900</v>
      </c>
      <c r="F9" s="7"/>
      <c r="G9" s="10">
        <v>-5800</v>
      </c>
      <c r="H9" s="9"/>
      <c r="I9" s="10">
        <v>-6900</v>
      </c>
    </row>
    <row r="10" spans="1:9" ht="15.75" thickBot="1" x14ac:dyDescent="0.3">
      <c r="A10" s="12" t="s">
        <v>105</v>
      </c>
      <c r="B10" s="7"/>
      <c r="C10" s="13">
        <v>100</v>
      </c>
      <c r="D10" s="9"/>
      <c r="E10" s="13">
        <v>1600</v>
      </c>
      <c r="F10" s="7"/>
      <c r="G10" s="13">
        <v>40900</v>
      </c>
      <c r="H10" s="9"/>
      <c r="I10" s="13">
        <v>44600</v>
      </c>
    </row>
    <row r="11" spans="1:9" ht="15.75" thickTop="1" x14ac:dyDescent="0.25"/>
  </sheetData>
  <mergeCells count="3">
    <mergeCell ref="C1:I1"/>
    <mergeCell ref="C2:E2"/>
    <mergeCell ref="G2:I2"/>
  </mergeCells>
  <conditionalFormatting sqref="A4">
    <cfRule type="expression" dxfId="49" priority="24" stopIfTrue="1">
      <formula>IF(COUNTA($A4)=0,0,MOD(SUBTOTAL(103,$A$4:$A4),2)=1)</formula>
    </cfRule>
  </conditionalFormatting>
  <conditionalFormatting sqref="C4">
    <cfRule type="expression" dxfId="48" priority="23" stopIfTrue="1">
      <formula>IF(COUNTA($A4)=0,0,MOD(SUBTOTAL(103,$A$4:$A4),2)=1)</formula>
    </cfRule>
  </conditionalFormatting>
  <conditionalFormatting sqref="B4">
    <cfRule type="expression" dxfId="47" priority="22" stopIfTrue="1">
      <formula>IF(COUNTA($A4)=0,0,MOD(SUBTOTAL(103,$A$4:$A4),2)=1)</formula>
    </cfRule>
  </conditionalFormatting>
  <conditionalFormatting sqref="D4:E4">
    <cfRule type="expression" dxfId="46" priority="21" stopIfTrue="1">
      <formula>IF(COUNTA($A4)=0,0,MOD(SUBTOTAL(103,$A$4:$A4),2)=1)</formula>
    </cfRule>
  </conditionalFormatting>
  <conditionalFormatting sqref="G4">
    <cfRule type="expression" dxfId="45" priority="20" stopIfTrue="1">
      <formula>IF(COUNTA($A4)=0,0,MOD(SUBTOTAL(103,$A$4:$A4),2)=1)</formula>
    </cfRule>
  </conditionalFormatting>
  <conditionalFormatting sqref="F4">
    <cfRule type="expression" dxfId="44" priority="19" stopIfTrue="1">
      <formula>IF(COUNTA($A4)=0,0,MOD(SUBTOTAL(103,$A$4:$A4),2)=1)</formula>
    </cfRule>
  </conditionalFormatting>
  <conditionalFormatting sqref="H4:I4">
    <cfRule type="expression" dxfId="43" priority="18" stopIfTrue="1">
      <formula>IF(COUNTA($A4)=0,0,MOD(SUBTOTAL(103,$A$4:$A4),2)=1)</formula>
    </cfRule>
  </conditionalFormatting>
  <conditionalFormatting sqref="B5 D5">
    <cfRule type="expression" dxfId="42" priority="17" stopIfTrue="1">
      <formula>IF(COUNTA($A5)=0,0,MOD(SUBTOTAL(103,$A$4:$A5),2)=1)</formula>
    </cfRule>
  </conditionalFormatting>
  <conditionalFormatting sqref="C5">
    <cfRule type="expression" dxfId="41" priority="16" stopIfTrue="1">
      <formula>IF(COUNTA($A5)=0,0,MOD(SUBTOTAL(103,$A$4:$A5),2)=1)</formula>
    </cfRule>
  </conditionalFormatting>
  <conditionalFormatting sqref="E5">
    <cfRule type="expression" dxfId="40" priority="15" stopIfTrue="1">
      <formula>IF(COUNTA($A5)=0,0,MOD(SUBTOTAL(103,$A$4:$A5),2)=1)</formula>
    </cfRule>
  </conditionalFormatting>
  <conditionalFormatting sqref="A5">
    <cfRule type="expression" dxfId="39" priority="14" stopIfTrue="1">
      <formula>IF(COUNTA($A5)=0,0,MOD(SUBTOTAL(103,$A$4:$A5),2)=1)</formula>
    </cfRule>
  </conditionalFormatting>
  <conditionalFormatting sqref="F5 H5">
    <cfRule type="expression" dxfId="38" priority="13" stopIfTrue="1">
      <formula>IF(COUNTA($A5)=0,0,MOD(SUBTOTAL(103,$A$4:$A5),2)=1)</formula>
    </cfRule>
  </conditionalFormatting>
  <conditionalFormatting sqref="G5">
    <cfRule type="expression" dxfId="37" priority="12" stopIfTrue="1">
      <formula>IF(COUNTA($A5)=0,0,MOD(SUBTOTAL(103,$A$4:$A5),2)=1)</formula>
    </cfRule>
  </conditionalFormatting>
  <conditionalFormatting sqref="I5">
    <cfRule type="expression" dxfId="36" priority="11" stopIfTrue="1">
      <formula>IF(COUNTA($A5)=0,0,MOD(SUBTOTAL(103,$A$4:$A5),2)=1)</formula>
    </cfRule>
  </conditionalFormatting>
  <conditionalFormatting sqref="B6:B9 D6:D9">
    <cfRule type="expression" dxfId="35" priority="10" stopIfTrue="1">
      <formula>IF(COUNTA($A6)=0,0,MOD(SUBTOTAL(103,$A$4:$A6),2)=1)</formula>
    </cfRule>
  </conditionalFormatting>
  <conditionalFormatting sqref="C6:C9">
    <cfRule type="expression" dxfId="34" priority="9" stopIfTrue="1">
      <formula>IF(COUNTA($A6)=0,0,MOD(SUBTOTAL(103,$A$4:$A6),2)=1)</formula>
    </cfRule>
  </conditionalFormatting>
  <conditionalFormatting sqref="E6:E9">
    <cfRule type="expression" dxfId="33" priority="8" stopIfTrue="1">
      <formula>IF(COUNTA($A6)=0,0,MOD(SUBTOTAL(103,$A$4:$A6),2)=1)</formula>
    </cfRule>
  </conditionalFormatting>
  <conditionalFormatting sqref="A6:A9">
    <cfRule type="expression" dxfId="32" priority="7" stopIfTrue="1">
      <formula>IF(COUNTA($A6)=0,0,MOD(SUBTOTAL(103,$A$4:$A6),2)=1)</formula>
    </cfRule>
  </conditionalFormatting>
  <conditionalFormatting sqref="F6:F9 H6:H9">
    <cfRule type="expression" dxfId="31" priority="6" stopIfTrue="1">
      <formula>IF(COUNTA($A6)=0,0,MOD(SUBTOTAL(103,$A$4:$A6),2)=1)</formula>
    </cfRule>
  </conditionalFormatting>
  <conditionalFormatting sqref="G6:G9">
    <cfRule type="expression" dxfId="30" priority="5" stopIfTrue="1">
      <formula>IF(COUNTA($A6)=0,0,MOD(SUBTOTAL(103,$A$4:$A6),2)=1)</formula>
    </cfRule>
  </conditionalFormatting>
  <conditionalFormatting sqref="I6:I9">
    <cfRule type="expression" dxfId="29" priority="4" stopIfTrue="1">
      <formula>IF(COUNTA($A6)=0,0,MOD(SUBTOTAL(103,$A$4:$A6),2)=1)</formula>
    </cfRule>
  </conditionalFormatting>
  <conditionalFormatting sqref="B10:E10">
    <cfRule type="expression" dxfId="28" priority="3" stopIfTrue="1">
      <formula>IF(COUNTA($A10)=0,0,MOD(SUBTOTAL(103,$A$4:$A10),2)=1)</formula>
    </cfRule>
  </conditionalFormatting>
  <conditionalFormatting sqref="A10">
    <cfRule type="expression" dxfId="27" priority="2" stopIfTrue="1">
      <formula>IF(COUNTA($A10)=0,0,MOD(SUBTOTAL(103,$A$4:$A10),2)=1)</formula>
    </cfRule>
  </conditionalFormatting>
  <conditionalFormatting sqref="F10:I10">
    <cfRule type="expression" dxfId="26" priority="1" stopIfTrue="1">
      <formula>IF(COUNTA($A10)=0,0,MOD(SUBTOTAL(103,$A$4:$A10),2)=1)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11EF-E58B-4177-BDDB-4CE984DA3232}">
  <dimension ref="A1:I12"/>
  <sheetViews>
    <sheetView zoomScale="110" zoomScaleNormal="110" workbookViewId="0">
      <selection activeCell="E17" sqref="E17"/>
    </sheetView>
  </sheetViews>
  <sheetFormatPr defaultRowHeight="15" x14ac:dyDescent="0.25"/>
  <cols>
    <col min="1" max="1" width="70.5703125" customWidth="1"/>
    <col min="2" max="2" width="1.5703125" customWidth="1"/>
    <col min="3" max="3" width="15.5703125" customWidth="1"/>
    <col min="4" max="4" width="1.5703125" customWidth="1"/>
    <col min="5" max="5" width="15.5703125" customWidth="1"/>
    <col min="6" max="6" width="1.5703125" customWidth="1"/>
    <col min="7" max="7" width="15.5703125" customWidth="1"/>
    <col min="8" max="8" width="1.5703125" customWidth="1"/>
    <col min="9" max="9" width="15.5703125" customWidth="1"/>
  </cols>
  <sheetData>
    <row r="1" spans="1:9" x14ac:dyDescent="0.25">
      <c r="C1" s="110" t="s">
        <v>0</v>
      </c>
      <c r="D1" s="110"/>
      <c r="E1" s="110"/>
      <c r="F1" s="110"/>
      <c r="G1" s="110"/>
      <c r="H1" s="110"/>
      <c r="I1" s="110"/>
    </row>
    <row r="2" spans="1:9" ht="21" customHeight="1" x14ac:dyDescent="0.25">
      <c r="A2" s="1"/>
      <c r="B2" s="2"/>
      <c r="C2" s="113" t="s">
        <v>137</v>
      </c>
      <c r="D2" s="113"/>
      <c r="E2" s="113"/>
      <c r="F2" s="95"/>
      <c r="G2" s="113" t="s">
        <v>108</v>
      </c>
      <c r="H2" s="113"/>
      <c r="I2" s="113"/>
    </row>
    <row r="3" spans="1:9" ht="15" customHeight="1" x14ac:dyDescent="0.25">
      <c r="A3" s="3" t="s">
        <v>6</v>
      </c>
      <c r="B3" s="4"/>
      <c r="C3" s="5" t="s">
        <v>18</v>
      </c>
      <c r="D3" s="6"/>
      <c r="E3" s="5" t="s">
        <v>19</v>
      </c>
      <c r="F3" s="6"/>
      <c r="G3" s="5" t="s">
        <v>18</v>
      </c>
      <c r="H3" s="6"/>
      <c r="I3" s="5" t="s">
        <v>19</v>
      </c>
    </row>
    <row r="4" spans="1:9" x14ac:dyDescent="0.25">
      <c r="A4" s="7" t="s">
        <v>20</v>
      </c>
      <c r="B4" s="7"/>
      <c r="C4" s="8">
        <v>-22800</v>
      </c>
      <c r="D4" s="9"/>
      <c r="E4" s="8">
        <v>-20900</v>
      </c>
      <c r="F4" s="7"/>
      <c r="G4" s="8">
        <v>-31600</v>
      </c>
      <c r="H4" s="9"/>
      <c r="I4" s="8">
        <v>-26800</v>
      </c>
    </row>
    <row r="5" spans="1:9" x14ac:dyDescent="0.25">
      <c r="A5" s="7" t="s">
        <v>7</v>
      </c>
      <c r="B5" s="7"/>
      <c r="C5" s="10">
        <v>3300</v>
      </c>
      <c r="D5" s="9"/>
      <c r="E5" s="10">
        <v>3400</v>
      </c>
      <c r="F5" s="7"/>
      <c r="G5" s="10">
        <v>8600</v>
      </c>
      <c r="H5" s="9"/>
      <c r="I5" s="10">
        <v>8800</v>
      </c>
    </row>
    <row r="6" spans="1:9" x14ac:dyDescent="0.25">
      <c r="A6" s="7" t="s">
        <v>2</v>
      </c>
      <c r="B6" s="7"/>
      <c r="C6" s="10">
        <v>11700</v>
      </c>
      <c r="D6" s="9"/>
      <c r="E6" s="10">
        <v>11700</v>
      </c>
      <c r="F6" s="7"/>
      <c r="G6" s="10">
        <v>43700</v>
      </c>
      <c r="H6" s="9"/>
      <c r="I6" s="10">
        <v>43700</v>
      </c>
    </row>
    <row r="7" spans="1:9" x14ac:dyDescent="0.25">
      <c r="A7" s="7" t="s">
        <v>8</v>
      </c>
      <c r="B7" s="7"/>
      <c r="C7" s="10">
        <v>3000</v>
      </c>
      <c r="D7" s="9"/>
      <c r="E7" s="10">
        <v>3000</v>
      </c>
      <c r="F7" s="7"/>
      <c r="G7" s="10">
        <v>12000</v>
      </c>
      <c r="H7" s="9"/>
      <c r="I7" s="10">
        <v>12000</v>
      </c>
    </row>
    <row r="8" spans="1:9" x14ac:dyDescent="0.25">
      <c r="A8" s="7" t="s">
        <v>9</v>
      </c>
      <c r="B8" s="7"/>
      <c r="C8" s="10">
        <v>6400</v>
      </c>
      <c r="D8" s="9"/>
      <c r="E8" s="10">
        <v>6400</v>
      </c>
      <c r="F8" s="7"/>
      <c r="G8" s="10">
        <v>25000</v>
      </c>
      <c r="H8" s="9"/>
      <c r="I8" s="10">
        <v>25000</v>
      </c>
    </row>
    <row r="9" spans="1:9" x14ac:dyDescent="0.25">
      <c r="A9" s="7" t="s">
        <v>124</v>
      </c>
      <c r="B9" s="7"/>
      <c r="C9" s="10">
        <v>500</v>
      </c>
      <c r="D9" s="9"/>
      <c r="E9" s="10">
        <v>500</v>
      </c>
      <c r="F9" s="7"/>
      <c r="G9" s="10">
        <v>5600</v>
      </c>
      <c r="H9" s="9"/>
      <c r="I9" s="10">
        <v>5600</v>
      </c>
    </row>
    <row r="10" spans="1:9" x14ac:dyDescent="0.25">
      <c r="A10" s="7" t="s">
        <v>111</v>
      </c>
      <c r="B10" s="7"/>
      <c r="C10" s="10">
        <v>-100</v>
      </c>
      <c r="D10" s="9"/>
      <c r="E10" s="10">
        <v>-100</v>
      </c>
      <c r="F10" s="7"/>
      <c r="G10" s="10">
        <v>-300</v>
      </c>
      <c r="H10" s="9"/>
      <c r="I10" s="10">
        <v>-300</v>
      </c>
    </row>
    <row r="11" spans="1:9" ht="15.75" thickBot="1" x14ac:dyDescent="0.3">
      <c r="A11" s="12" t="s">
        <v>10</v>
      </c>
      <c r="B11" s="7"/>
      <c r="C11" s="13">
        <v>2000</v>
      </c>
      <c r="D11" s="9"/>
      <c r="E11" s="13">
        <v>4000</v>
      </c>
      <c r="F11" s="7"/>
      <c r="G11" s="13">
        <v>63000</v>
      </c>
      <c r="H11" s="9"/>
      <c r="I11" s="13">
        <v>68000</v>
      </c>
    </row>
    <row r="12" spans="1:9" ht="15.75" thickTop="1" x14ac:dyDescent="0.25"/>
  </sheetData>
  <mergeCells count="3">
    <mergeCell ref="C1:I1"/>
    <mergeCell ref="C2:E2"/>
    <mergeCell ref="G2:I2"/>
  </mergeCells>
  <conditionalFormatting sqref="A4">
    <cfRule type="expression" dxfId="25" priority="24" stopIfTrue="1">
      <formula>IF(COUNTA($A4)=0,0,MOD(SUBTOTAL(103,$A$4:$A4),2)=1)</formula>
    </cfRule>
  </conditionalFormatting>
  <conditionalFormatting sqref="C4">
    <cfRule type="expression" dxfId="24" priority="23" stopIfTrue="1">
      <formula>IF(COUNTA($A4)=0,0,MOD(SUBTOTAL(103,$A$4:$A4),2)=1)</formula>
    </cfRule>
  </conditionalFormatting>
  <conditionalFormatting sqref="B4">
    <cfRule type="expression" dxfId="23" priority="22" stopIfTrue="1">
      <formula>IF(COUNTA($A4)=0,0,MOD(SUBTOTAL(103,$A$4:$A4),2)=1)</formula>
    </cfRule>
  </conditionalFormatting>
  <conditionalFormatting sqref="D4:E4">
    <cfRule type="expression" dxfId="22" priority="21" stopIfTrue="1">
      <formula>IF(COUNTA($A4)=0,0,MOD(SUBTOTAL(103,$A$4:$A4),2)=1)</formula>
    </cfRule>
  </conditionalFormatting>
  <conditionalFormatting sqref="G4">
    <cfRule type="expression" dxfId="21" priority="20" stopIfTrue="1">
      <formula>IF(COUNTA($A4)=0,0,MOD(SUBTOTAL(103,$A$4:$A4),2)=1)</formula>
    </cfRule>
  </conditionalFormatting>
  <conditionalFormatting sqref="F4">
    <cfRule type="expression" dxfId="20" priority="19" stopIfTrue="1">
      <formula>IF(COUNTA($A4)=0,0,MOD(SUBTOTAL(103,$A$4:$A4),2)=1)</formula>
    </cfRule>
  </conditionalFormatting>
  <conditionalFormatting sqref="H4:I4">
    <cfRule type="expression" dxfId="19" priority="18" stopIfTrue="1">
      <formula>IF(COUNTA($A4)=0,0,MOD(SUBTOTAL(103,$A$4:$A4),2)=1)</formula>
    </cfRule>
  </conditionalFormatting>
  <conditionalFormatting sqref="B5 D5">
    <cfRule type="expression" dxfId="18" priority="17" stopIfTrue="1">
      <formula>IF(COUNTA($A5)=0,0,MOD(SUBTOTAL(103,$A$4:$A5),2)=1)</formula>
    </cfRule>
  </conditionalFormatting>
  <conditionalFormatting sqref="C5">
    <cfRule type="expression" dxfId="17" priority="16" stopIfTrue="1">
      <formula>IF(COUNTA($A5)=0,0,MOD(SUBTOTAL(103,$A$4:$A5),2)=1)</formula>
    </cfRule>
  </conditionalFormatting>
  <conditionalFormatting sqref="E5">
    <cfRule type="expression" dxfId="16" priority="15" stopIfTrue="1">
      <formula>IF(COUNTA($A5)=0,0,MOD(SUBTOTAL(103,$A$4:$A5),2)=1)</formula>
    </cfRule>
  </conditionalFormatting>
  <conditionalFormatting sqref="A5">
    <cfRule type="expression" dxfId="15" priority="14" stopIfTrue="1">
      <formula>IF(COUNTA($A5)=0,0,MOD(SUBTOTAL(103,$A$4:$A5),2)=1)</formula>
    </cfRule>
  </conditionalFormatting>
  <conditionalFormatting sqref="F5 H5">
    <cfRule type="expression" dxfId="14" priority="13" stopIfTrue="1">
      <formula>IF(COUNTA($A5)=0,0,MOD(SUBTOTAL(103,$A$4:$A5),2)=1)</formula>
    </cfRule>
  </conditionalFormatting>
  <conditionalFormatting sqref="G5">
    <cfRule type="expression" dxfId="13" priority="12" stopIfTrue="1">
      <formula>IF(COUNTA($A5)=0,0,MOD(SUBTOTAL(103,$A$4:$A5),2)=1)</formula>
    </cfRule>
  </conditionalFormatting>
  <conditionalFormatting sqref="I5">
    <cfRule type="expression" dxfId="12" priority="11" stopIfTrue="1">
      <formula>IF(COUNTA($A5)=0,0,MOD(SUBTOTAL(103,$A$4:$A5),2)=1)</formula>
    </cfRule>
  </conditionalFormatting>
  <conditionalFormatting sqref="B6:B10 D6:D10">
    <cfRule type="expression" dxfId="11" priority="10" stopIfTrue="1">
      <formula>IF(COUNTA($A6)=0,0,MOD(SUBTOTAL(103,$A$4:$A6),2)=1)</formula>
    </cfRule>
  </conditionalFormatting>
  <conditionalFormatting sqref="C6:C10">
    <cfRule type="expression" dxfId="10" priority="9" stopIfTrue="1">
      <formula>IF(COUNTA($A6)=0,0,MOD(SUBTOTAL(103,$A$4:$A6),2)=1)</formula>
    </cfRule>
  </conditionalFormatting>
  <conditionalFormatting sqref="E6:E10">
    <cfRule type="expression" dxfId="9" priority="8" stopIfTrue="1">
      <formula>IF(COUNTA($A6)=0,0,MOD(SUBTOTAL(103,$A$4:$A6),2)=1)</formula>
    </cfRule>
  </conditionalFormatting>
  <conditionalFormatting sqref="A6:A10">
    <cfRule type="expression" dxfId="8" priority="7" stopIfTrue="1">
      <formula>IF(COUNTA($A6)=0,0,MOD(SUBTOTAL(103,$A$4:$A6),2)=1)</formula>
    </cfRule>
  </conditionalFormatting>
  <conditionalFormatting sqref="F6:F10 H6:H10">
    <cfRule type="expression" dxfId="7" priority="6" stopIfTrue="1">
      <formula>IF(COUNTA($A6)=0,0,MOD(SUBTOTAL(103,$A$4:$A6),2)=1)</formula>
    </cfRule>
  </conditionalFormatting>
  <conditionalFormatting sqref="G6:G10">
    <cfRule type="expression" dxfId="6" priority="5" stopIfTrue="1">
      <formula>IF(COUNTA($A6)=0,0,MOD(SUBTOTAL(103,$A$4:$A6),2)=1)</formula>
    </cfRule>
  </conditionalFormatting>
  <conditionalFormatting sqref="I6:I10">
    <cfRule type="expression" dxfId="5" priority="4" stopIfTrue="1">
      <formula>IF(COUNTA($A6)=0,0,MOD(SUBTOTAL(103,$A$4:$A6),2)=1)</formula>
    </cfRule>
  </conditionalFormatting>
  <conditionalFormatting sqref="B11:E11">
    <cfRule type="expression" dxfId="4" priority="3" stopIfTrue="1">
      <formula>IF(COUNTA($A11)=0,0,MOD(SUBTOTAL(103,$A$4:$A11),2)=1)</formula>
    </cfRule>
  </conditionalFormatting>
  <conditionalFormatting sqref="A11">
    <cfRule type="expression" dxfId="3" priority="2" stopIfTrue="1">
      <formula>IF(COUNTA($A11)=0,0,MOD(SUBTOTAL(103,$A$4:$A11),2)=1)</formula>
    </cfRule>
  </conditionalFormatting>
  <conditionalFormatting sqref="F11:I11">
    <cfRule type="expression" dxfId="2" priority="1" stopIfTrue="1">
      <formula>IF(COUNTA($A11)=0,0,MOD(SUBTOTAL(103,$A$4:$A11),2)=1)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Guidance_summary</vt:lpstr>
      <vt:lpstr>Balance_Sheet</vt:lpstr>
      <vt:lpstr>Statements_Of_Operation</vt:lpstr>
      <vt:lpstr>Cash_Flow</vt:lpstr>
      <vt:lpstr>Non_GAAP_NI</vt:lpstr>
      <vt:lpstr>Adjusted EBITDA</vt:lpstr>
      <vt:lpstr>Free cash flow</vt:lpstr>
      <vt:lpstr>Guidance Non-GAAP net income</vt:lpstr>
      <vt:lpstr>Guidance Adj. EBITDA</vt:lpstr>
      <vt:lpstr>Guidance Free cash flow</vt:lpstr>
      <vt:lpstr>FS_Balance_Sheet</vt:lpstr>
      <vt:lpstr>FS_Cash_Flow</vt:lpstr>
      <vt:lpstr>'Guidance Adj. EBITDA'!PR_Guidance_ADJ_EBITDA</vt:lpstr>
      <vt:lpstr>PR_guidance_summary</vt:lpstr>
      <vt:lpstr>PR_Non_GAAP_NI</vt:lpstr>
      <vt:lpstr>PR_SBC_table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2021-08-04T14:24:01Z</dcterms:modified>
</cp:coreProperties>
</file>